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ВІТЛАНА ІВАНІВНА\"/>
    </mc:Choice>
  </mc:AlternateContent>
  <bookViews>
    <workbookView xWindow="480" yWindow="75" windowWidth="18195" windowHeight="118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Лист1!$A$1:$U$82</definedName>
    <definedName name="_xlnm.Print_Area" localSheetId="1">Лист2!$A$1:$R$76</definedName>
    <definedName name="_xlnm.Print_Area" localSheetId="2">Лист3!$A$1:$AL$24</definedName>
  </definedNames>
  <calcPr calcId="152511"/>
</workbook>
</file>

<file path=xl/calcChain.xml><?xml version="1.0" encoding="utf-8"?>
<calcChain xmlns="http://schemas.openxmlformats.org/spreadsheetml/2006/main">
  <c r="H54" i="1" l="1"/>
  <c r="G54" i="1"/>
  <c r="F54" i="1"/>
  <c r="M69" i="1" l="1"/>
  <c r="N66" i="1"/>
  <c r="N67" i="1"/>
  <c r="N68" i="1"/>
  <c r="N69" i="1"/>
  <c r="N70" i="1"/>
  <c r="M66" i="1"/>
  <c r="M67" i="1"/>
  <c r="M68" i="1"/>
  <c r="M70" i="1"/>
  <c r="M65" i="1"/>
  <c r="L69" i="1"/>
  <c r="Q12" i="1" l="1"/>
  <c r="Q11" i="1"/>
  <c r="Q10" i="1"/>
  <c r="Q9" i="1"/>
  <c r="Q8" i="1"/>
  <c r="P12" i="1"/>
  <c r="P11" i="1"/>
  <c r="P10" i="1"/>
  <c r="P9" i="1"/>
  <c r="P8" i="1"/>
  <c r="Q7" i="1"/>
  <c r="R7" i="1" s="1"/>
  <c r="P7" i="1"/>
  <c r="M45" i="2"/>
  <c r="L45" i="2"/>
  <c r="K45" i="2"/>
  <c r="R9" i="1" l="1"/>
  <c r="R11" i="1"/>
  <c r="R8" i="1"/>
  <c r="R12" i="1"/>
  <c r="R10" i="1"/>
  <c r="R30" i="1"/>
  <c r="R31" i="1"/>
  <c r="R32" i="1"/>
  <c r="R33" i="1"/>
  <c r="R34" i="1"/>
  <c r="Q30" i="1"/>
  <c r="Q31" i="1"/>
  <c r="Q32" i="1"/>
  <c r="Q33" i="1"/>
  <c r="Q34" i="1"/>
  <c r="P30" i="1"/>
  <c r="P31" i="1"/>
  <c r="P32" i="1"/>
  <c r="P33" i="1"/>
  <c r="P34" i="1"/>
  <c r="Q29" i="1"/>
  <c r="P29" i="1"/>
  <c r="R29" i="1"/>
  <c r="I91" i="3" l="1"/>
  <c r="U54" i="1" l="1"/>
  <c r="T55" i="1"/>
  <c r="T56" i="1"/>
  <c r="T57" i="1"/>
  <c r="T58" i="1"/>
  <c r="T59" i="1"/>
  <c r="T54" i="1"/>
  <c r="S54" i="1"/>
  <c r="AK9" i="3" l="1"/>
  <c r="AK10" i="3"/>
  <c r="AK11" i="3"/>
  <c r="AK12" i="3"/>
  <c r="AK13" i="3"/>
  <c r="AK14" i="3"/>
  <c r="AJ9" i="3"/>
  <c r="AJ10" i="3"/>
  <c r="AJ11" i="3"/>
  <c r="AJ12" i="3"/>
  <c r="AJ13" i="3"/>
  <c r="AJ14" i="3"/>
  <c r="AK8" i="3"/>
  <c r="AJ8" i="3"/>
  <c r="AL10" i="3"/>
  <c r="AL11" i="3"/>
  <c r="AL12" i="3"/>
  <c r="AL13" i="3"/>
  <c r="AL14" i="3"/>
  <c r="AL8" i="3"/>
  <c r="AL9" i="3"/>
  <c r="AH15" i="3"/>
  <c r="AI15" i="3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B15" i="3"/>
  <c r="H51" i="2"/>
  <c r="L51" i="2" s="1"/>
  <c r="I51" i="2"/>
  <c r="J51" i="2"/>
  <c r="G51" i="2"/>
  <c r="M46" i="2"/>
  <c r="M47" i="2"/>
  <c r="M48" i="2"/>
  <c r="M49" i="2"/>
  <c r="M50" i="2"/>
  <c r="L46" i="2"/>
  <c r="L47" i="2"/>
  <c r="L48" i="2"/>
  <c r="L49" i="2"/>
  <c r="L50" i="2"/>
  <c r="K46" i="2"/>
  <c r="K47" i="2"/>
  <c r="K48" i="2"/>
  <c r="K49" i="2"/>
  <c r="K50" i="2"/>
  <c r="K51" i="2"/>
  <c r="M44" i="2"/>
  <c r="L44" i="2"/>
  <c r="K44" i="2"/>
  <c r="C51" i="2"/>
  <c r="B51" i="2"/>
  <c r="D45" i="2"/>
  <c r="D46" i="2"/>
  <c r="D47" i="2"/>
  <c r="D48" i="2"/>
  <c r="D49" i="2"/>
  <c r="D50" i="2"/>
  <c r="D44" i="2"/>
  <c r="J32" i="2"/>
  <c r="J33" i="2"/>
  <c r="J34" i="2"/>
  <c r="J35" i="2"/>
  <c r="J36" i="2"/>
  <c r="J37" i="2"/>
  <c r="I32" i="2"/>
  <c r="I33" i="2"/>
  <c r="I34" i="2"/>
  <c r="I35" i="2"/>
  <c r="I36" i="2"/>
  <c r="I37" i="2"/>
  <c r="H32" i="2"/>
  <c r="H33" i="2"/>
  <c r="H34" i="2"/>
  <c r="H35" i="2"/>
  <c r="H36" i="2"/>
  <c r="H37" i="2"/>
  <c r="C38" i="2"/>
  <c r="I38" i="2" s="1"/>
  <c r="D38" i="2"/>
  <c r="E38" i="2"/>
  <c r="F38" i="2"/>
  <c r="G38" i="2"/>
  <c r="L20" i="2"/>
  <c r="L21" i="2"/>
  <c r="L22" i="2"/>
  <c r="L23" i="2"/>
  <c r="L24" i="2"/>
  <c r="L25" i="2"/>
  <c r="K20" i="2"/>
  <c r="K21" i="2"/>
  <c r="K22" i="2"/>
  <c r="K23" i="2"/>
  <c r="K24" i="2"/>
  <c r="K25" i="2"/>
  <c r="J20" i="2"/>
  <c r="J21" i="2"/>
  <c r="J22" i="2"/>
  <c r="J23" i="2"/>
  <c r="J24" i="2"/>
  <c r="J25" i="2"/>
  <c r="C26" i="2"/>
  <c r="D26" i="2"/>
  <c r="E26" i="2"/>
  <c r="F26" i="2"/>
  <c r="G26" i="2"/>
  <c r="H26" i="2"/>
  <c r="I26" i="2"/>
  <c r="B26" i="2"/>
  <c r="L19" i="2"/>
  <c r="K19" i="2"/>
  <c r="J19" i="2"/>
  <c r="J8" i="2"/>
  <c r="J9" i="2"/>
  <c r="J10" i="2"/>
  <c r="J11" i="2"/>
  <c r="J12" i="2"/>
  <c r="J13" i="2"/>
  <c r="I8" i="2"/>
  <c r="I9" i="2"/>
  <c r="I10" i="2"/>
  <c r="I11" i="2"/>
  <c r="I12" i="2"/>
  <c r="I13" i="2"/>
  <c r="H8" i="2"/>
  <c r="H9" i="2"/>
  <c r="H10" i="2"/>
  <c r="H11" i="2"/>
  <c r="H12" i="2"/>
  <c r="H13" i="2"/>
  <c r="J7" i="2"/>
  <c r="I7" i="2"/>
  <c r="H7" i="2"/>
  <c r="C14" i="2"/>
  <c r="D14" i="2"/>
  <c r="E14" i="2"/>
  <c r="F14" i="2"/>
  <c r="G14" i="2"/>
  <c r="B14" i="2"/>
  <c r="P77" i="1"/>
  <c r="P78" i="1"/>
  <c r="P79" i="1"/>
  <c r="P80" i="1"/>
  <c r="P81" i="1"/>
  <c r="O77" i="1"/>
  <c r="O78" i="1"/>
  <c r="O79" i="1"/>
  <c r="O80" i="1"/>
  <c r="O81" i="1"/>
  <c r="N77" i="1"/>
  <c r="N78" i="1"/>
  <c r="N79" i="1"/>
  <c r="N80" i="1"/>
  <c r="N81" i="1"/>
  <c r="P76" i="1"/>
  <c r="O76" i="1"/>
  <c r="N76" i="1"/>
  <c r="C82" i="1"/>
  <c r="D82" i="1"/>
  <c r="E82" i="1"/>
  <c r="F82" i="1"/>
  <c r="G82" i="1"/>
  <c r="H82" i="1"/>
  <c r="I82" i="1"/>
  <c r="J82" i="1"/>
  <c r="K82" i="1"/>
  <c r="L82" i="1"/>
  <c r="M82" i="1"/>
  <c r="L66" i="1"/>
  <c r="L67" i="1"/>
  <c r="L68" i="1"/>
  <c r="L70" i="1"/>
  <c r="N65" i="1"/>
  <c r="L65" i="1"/>
  <c r="C71" i="1"/>
  <c r="D71" i="1"/>
  <c r="E71" i="1"/>
  <c r="F71" i="1"/>
  <c r="G71" i="1"/>
  <c r="H71" i="1"/>
  <c r="I71" i="1"/>
  <c r="J71" i="1"/>
  <c r="K71" i="1"/>
  <c r="B71" i="1"/>
  <c r="U55" i="1"/>
  <c r="U56" i="1"/>
  <c r="U57" i="1"/>
  <c r="U58" i="1"/>
  <c r="U59" i="1"/>
  <c r="S55" i="1"/>
  <c r="S56" i="1"/>
  <c r="S57" i="1"/>
  <c r="S58" i="1"/>
  <c r="S59" i="1"/>
  <c r="L60" i="1"/>
  <c r="M60" i="1"/>
  <c r="N60" i="1"/>
  <c r="O60" i="1"/>
  <c r="P60" i="1"/>
  <c r="Q60" i="1"/>
  <c r="R60" i="1"/>
  <c r="K60" i="1"/>
  <c r="H55" i="1"/>
  <c r="H56" i="1"/>
  <c r="H57" i="1"/>
  <c r="H58" i="1"/>
  <c r="H59" i="1"/>
  <c r="G55" i="1"/>
  <c r="G56" i="1"/>
  <c r="G57" i="1"/>
  <c r="G58" i="1"/>
  <c r="G59" i="1"/>
  <c r="F55" i="1"/>
  <c r="F56" i="1"/>
  <c r="F57" i="1"/>
  <c r="F58" i="1"/>
  <c r="F59" i="1"/>
  <c r="C60" i="1"/>
  <c r="D60" i="1"/>
  <c r="E60" i="1"/>
  <c r="B60" i="1"/>
  <c r="J41" i="1"/>
  <c r="J42" i="1"/>
  <c r="J43" i="1"/>
  <c r="J44" i="1"/>
  <c r="J45" i="1"/>
  <c r="I41" i="1"/>
  <c r="I42" i="1"/>
  <c r="I43" i="1"/>
  <c r="I44" i="1"/>
  <c r="I45" i="1"/>
  <c r="H41" i="1"/>
  <c r="H42" i="1"/>
  <c r="H43" i="1"/>
  <c r="H44" i="1"/>
  <c r="H45" i="1"/>
  <c r="C46" i="1"/>
  <c r="D46" i="1"/>
  <c r="E46" i="1"/>
  <c r="F46" i="1"/>
  <c r="G46" i="1"/>
  <c r="B46" i="1"/>
  <c r="J40" i="1"/>
  <c r="I40" i="1"/>
  <c r="H40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B35" i="1"/>
  <c r="R19" i="1"/>
  <c r="R20" i="1"/>
  <c r="R21" i="1"/>
  <c r="R22" i="1"/>
  <c r="R23" i="1"/>
  <c r="Q19" i="1"/>
  <c r="Q20" i="1"/>
  <c r="Q21" i="1"/>
  <c r="Q22" i="1"/>
  <c r="Q23" i="1"/>
  <c r="P19" i="1"/>
  <c r="P20" i="1"/>
  <c r="P21" i="1"/>
  <c r="P22" i="1"/>
  <c r="P23" i="1"/>
  <c r="R18" i="1"/>
  <c r="Q18" i="1"/>
  <c r="P18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B24" i="1"/>
  <c r="F13" i="1"/>
  <c r="G13" i="1"/>
  <c r="H13" i="1"/>
  <c r="I13" i="1"/>
  <c r="J13" i="1"/>
  <c r="K13" i="1"/>
  <c r="L13" i="1"/>
  <c r="M13" i="1"/>
  <c r="N13" i="1"/>
  <c r="O13" i="1"/>
  <c r="C13" i="1"/>
  <c r="E63" i="2"/>
  <c r="D63" i="2"/>
  <c r="F60" i="1" l="1"/>
  <c r="H14" i="2"/>
  <c r="I14" i="2"/>
  <c r="N71" i="1"/>
  <c r="M71" i="1"/>
  <c r="H46" i="1"/>
  <c r="Q35" i="1"/>
  <c r="R35" i="1"/>
  <c r="P35" i="1"/>
  <c r="J26" i="2"/>
  <c r="L26" i="2"/>
  <c r="T60" i="1"/>
  <c r="AJ15" i="3"/>
  <c r="AK15" i="3"/>
  <c r="AL15" i="3"/>
  <c r="M51" i="2"/>
  <c r="J14" i="2"/>
  <c r="K26" i="2"/>
  <c r="O82" i="1"/>
  <c r="L71" i="1"/>
  <c r="J46" i="1"/>
  <c r="Q24" i="1"/>
  <c r="H60" i="1"/>
  <c r="G60" i="1"/>
  <c r="S60" i="1"/>
  <c r="U60" i="1"/>
  <c r="R24" i="1"/>
  <c r="P24" i="1"/>
  <c r="I46" i="1"/>
  <c r="D51" i="2"/>
  <c r="F63" i="2" l="1"/>
  <c r="G63" i="2"/>
  <c r="J31" i="2" l="1"/>
  <c r="I31" i="2"/>
  <c r="H31" i="2"/>
  <c r="B38" i="2"/>
  <c r="H38" i="2" l="1"/>
  <c r="J38" i="2"/>
  <c r="J62" i="2"/>
  <c r="J61" i="2"/>
  <c r="J60" i="2"/>
  <c r="J59" i="2"/>
  <c r="J58" i="2"/>
  <c r="J57" i="2"/>
  <c r="I62" i="2"/>
  <c r="I61" i="2"/>
  <c r="I60" i="2"/>
  <c r="I59" i="2"/>
  <c r="I58" i="2"/>
  <c r="I57" i="2"/>
  <c r="H62" i="2"/>
  <c r="H61" i="2"/>
  <c r="H60" i="2"/>
  <c r="H59" i="2"/>
  <c r="H58" i="2"/>
  <c r="H57" i="2"/>
  <c r="J56" i="2"/>
  <c r="I56" i="2"/>
  <c r="H56" i="2"/>
  <c r="J71" i="2" l="1"/>
  <c r="J70" i="2"/>
  <c r="I75" i="2"/>
  <c r="I74" i="2"/>
  <c r="J74" i="2" s="1"/>
  <c r="I73" i="2"/>
  <c r="I72" i="2"/>
  <c r="I71" i="2"/>
  <c r="I70" i="2"/>
  <c r="I69" i="2"/>
  <c r="H75" i="2"/>
  <c r="H74" i="2"/>
  <c r="H73" i="2"/>
  <c r="H72" i="2"/>
  <c r="J72" i="2" s="1"/>
  <c r="H71" i="2"/>
  <c r="H70" i="2"/>
  <c r="H69" i="2"/>
  <c r="J69" i="2" s="1"/>
  <c r="I68" i="2"/>
  <c r="H68" i="2"/>
  <c r="J68" i="2" s="1"/>
  <c r="J73" i="2" l="1"/>
  <c r="J75" i="2"/>
  <c r="B82" i="1"/>
  <c r="N82" i="1" l="1"/>
  <c r="P82" i="1"/>
  <c r="E13" i="1"/>
  <c r="D13" i="1"/>
  <c r="B13" i="1"/>
  <c r="P13" i="1" l="1"/>
  <c r="P71" i="1" s="1"/>
  <c r="Q13" i="1"/>
  <c r="G76" i="2"/>
  <c r="F76" i="2"/>
  <c r="E76" i="2"/>
  <c r="D76" i="2"/>
  <c r="C76" i="2"/>
  <c r="B76" i="2"/>
  <c r="H76" i="2" s="1"/>
  <c r="B63" i="2"/>
  <c r="C63" i="2"/>
  <c r="R13" i="1" l="1"/>
  <c r="T71" i="1" s="1"/>
  <c r="R71" i="1"/>
  <c r="H63" i="2"/>
  <c r="K74" i="2" s="1"/>
  <c r="J63" i="2"/>
  <c r="I63" i="2"/>
  <c r="I76" i="2"/>
  <c r="O74" i="2" l="1"/>
  <c r="M74" i="2"/>
  <c r="J76" i="2"/>
</calcChain>
</file>

<file path=xl/sharedStrings.xml><?xml version="1.0" encoding="utf-8"?>
<sst xmlns="http://schemas.openxmlformats.org/spreadsheetml/2006/main" count="444" uniqueCount="111">
  <si>
    <t>бюджет</t>
  </si>
  <si>
    <t>контракт</t>
  </si>
  <si>
    <t>1 курс</t>
  </si>
  <si>
    <t>2 курс</t>
  </si>
  <si>
    <t>3 курс</t>
  </si>
  <si>
    <t>4 курс</t>
  </si>
  <si>
    <t>5 курс</t>
  </si>
  <si>
    <t>5 магістри</t>
  </si>
  <si>
    <t>6 магістри</t>
  </si>
  <si>
    <t>Разом</t>
  </si>
  <si>
    <t>Z</t>
  </si>
  <si>
    <t>ОА+ФАМ 071</t>
  </si>
  <si>
    <t>КБ(кібернетика)  6.030502</t>
  </si>
  <si>
    <t>НАВЧАЛЬНО-НАУКОВИЙ ІНСТИТУТ ЕКОНОМІКИ</t>
  </si>
  <si>
    <t>НАВЧАЛЬНО-НАУКОВИЙ ІНСТИТУТ МЕХАНІЧНОЇ ІНЖЕНЕРІЇ, ТЕХНОЛОГІЙ ТА ТРАНСПОРТУ</t>
  </si>
  <si>
    <t>НАВЧАЛЬНО-НАУКОВИЙ ІНСТИТУТ ЕЛЕКТРОННИХ ТА ІНФОРМАЦІЙНИХ ТЕХНОЛОГІЙ</t>
  </si>
  <si>
    <t>ЗВ   131</t>
  </si>
  <si>
    <t>МБ   133</t>
  </si>
  <si>
    <t>ТД   187</t>
  </si>
  <si>
    <t>БА   192</t>
  </si>
  <si>
    <t>АТ   274</t>
  </si>
  <si>
    <t>ПІ/МІ   121</t>
  </si>
  <si>
    <t>КІ   123</t>
  </si>
  <si>
    <t>ЕМ   141</t>
  </si>
  <si>
    <t>ВТ   152</t>
  </si>
  <si>
    <t>ПЕ   171</t>
  </si>
  <si>
    <t>РА   172</t>
  </si>
  <si>
    <t>КБ   125</t>
  </si>
  <si>
    <t>ДС   022</t>
  </si>
  <si>
    <t>ПЦ   192</t>
  </si>
  <si>
    <t>НАВЧАЛЬНО-НАУКОВИЙ ІНСТИТУТ ПРАВА І СОЦІАЛЬНИХ ТЕХНОЛОГІЙ</t>
  </si>
  <si>
    <t>ПР   081</t>
  </si>
  <si>
    <t>ПД   262</t>
  </si>
  <si>
    <t>5 маг</t>
  </si>
  <si>
    <t>Юридичний факультет</t>
  </si>
  <si>
    <t>СР   231</t>
  </si>
  <si>
    <t>МКІ 073</t>
  </si>
  <si>
    <t>НАВЧАЛЬНО - НАУКОВИЙ ІНСТИТУТ БІЗНЕСУ, ПРИРОДОКОРИСТУВАННЯ І ТУРИЗМУ</t>
  </si>
  <si>
    <t>УП   073</t>
  </si>
  <si>
    <t>МР   075</t>
  </si>
  <si>
    <t>АГ   201</t>
  </si>
  <si>
    <t>ЛС   205</t>
  </si>
  <si>
    <t>ТЗ   242</t>
  </si>
  <si>
    <t>НАВЧАЛЬНО - НАУКОВИЙ ІНСТИТУТ МЕНЕДЖМЕНТУ, ХАРЧОВИХ ТЕХНОЛОГІЙ ТА ТОРГІВЛІ</t>
  </si>
  <si>
    <t>ТК   076</t>
  </si>
  <si>
    <t>ПМ   073</t>
  </si>
  <si>
    <t>ХТ   181</t>
  </si>
  <si>
    <t>ПУА-281</t>
  </si>
  <si>
    <t>Бюджет</t>
  </si>
  <si>
    <t>Контракт</t>
  </si>
  <si>
    <t>Всього</t>
  </si>
  <si>
    <t>Денна форма навчання</t>
  </si>
  <si>
    <t>Заочна форма навчання</t>
  </si>
  <si>
    <t>ЗОА   071</t>
  </si>
  <si>
    <t>ЗАЕ/ЗЕК   051</t>
  </si>
  <si>
    <t>7 магістри</t>
  </si>
  <si>
    <t>ЗТМ   131</t>
  </si>
  <si>
    <t>ЗБА   192</t>
  </si>
  <si>
    <t>ЗЗВ   131</t>
  </si>
  <si>
    <t>ЗКІт   123</t>
  </si>
  <si>
    <t>ЗПР   081</t>
  </si>
  <si>
    <t>ЗСР   231</t>
  </si>
  <si>
    <t>ЗФРт   227</t>
  </si>
  <si>
    <t>Факультет соціальних технологій, оздоровлення та реабілітації</t>
  </si>
  <si>
    <t>НАВЧАЛЬНО-НАУКОВИЙ ІНСТИТУТ БІЗНЕСУ, ПРИПОДОКОРИСТУВАННЯ І ТУРИЗМУ</t>
  </si>
  <si>
    <t>ЗУП   073</t>
  </si>
  <si>
    <t>ЗМ   075</t>
  </si>
  <si>
    <t>НАВЧАЛЬНО-НАУКОВИЙ ІНСТИТУТ МЕНЕДЖМЕНТУ, ХАРЧОВИХ ТЕХНОЛОГІЙ ТА ТОРГІВЛІ</t>
  </si>
  <si>
    <t>ЗДСВ   281</t>
  </si>
  <si>
    <t>ЗМОЗ   073</t>
  </si>
  <si>
    <t>8магістри</t>
  </si>
  <si>
    <t>ЦЕНТР ПЕРЕПІДГОТОВКИ ТА ЗАОЧНОГО НАВЧАННЯ</t>
  </si>
  <si>
    <t>Навчання на базі школи та технікуму</t>
  </si>
  <si>
    <t>ЗФКт   072</t>
  </si>
  <si>
    <t>ЗОАт   071</t>
  </si>
  <si>
    <t>ЗБАт   192</t>
  </si>
  <si>
    <t>ЗАТт   274</t>
  </si>
  <si>
    <t>ЗХТт   181</t>
  </si>
  <si>
    <t>ЗМРт   075</t>
  </si>
  <si>
    <t>ЗГЗт   193</t>
  </si>
  <si>
    <t>ЗЕМт   141</t>
  </si>
  <si>
    <t>ЗМПУАп   281</t>
  </si>
  <si>
    <t>ЗПМт   073</t>
  </si>
  <si>
    <r>
      <t>ЕК</t>
    </r>
    <r>
      <rPr>
        <b/>
        <i/>
        <sz val="9"/>
        <rFont val="Times New Roman"/>
        <family val="1"/>
        <charset val="204"/>
      </rPr>
      <t>(економіка)</t>
    </r>
    <r>
      <rPr>
        <b/>
        <i/>
        <sz val="11"/>
        <rFont val="Times New Roman"/>
        <family val="1"/>
        <charset val="204"/>
      </rPr>
      <t xml:space="preserve">  051</t>
    </r>
  </si>
  <si>
    <t>МЕДп   051</t>
  </si>
  <si>
    <t>ФК   072</t>
  </si>
  <si>
    <t>МФБп   073</t>
  </si>
  <si>
    <t>АМ   191</t>
  </si>
  <si>
    <t>ЗПУА   281</t>
  </si>
  <si>
    <t>ЗПТт   076</t>
  </si>
  <si>
    <t>ЗАГ   201</t>
  </si>
  <si>
    <t>НАВЧАЛЬНО-НАУКОВИЙ ІНСТИТУТ ЕЛЕКТРОННИХ ТА  ІНФОРМАЦІЙНИХ  ТЕХНОЛОГІЙ</t>
  </si>
  <si>
    <t>ЗТМт ЗМТМп+ЗМЗВп   131</t>
  </si>
  <si>
    <t>ЗТт   242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</si>
  <si>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</si>
  <si>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ТМ/КСП  131</t>
  </si>
  <si>
    <t>НАВЧАЛЬНО-НАУКОВИЙ АРХІТЕКТУРИ, ДИЗАЙНУ ТА ГЕОДЕЗІЇ</t>
  </si>
  <si>
    <t>ГЗ   193</t>
  </si>
  <si>
    <t>УБ   073</t>
  </si>
  <si>
    <t>КМ   073</t>
  </si>
  <si>
    <t>Е   101</t>
  </si>
  <si>
    <t xml:space="preserve">ЗАЕ /ЗЕК  051   </t>
  </si>
  <si>
    <t>ФР    017</t>
  </si>
  <si>
    <t xml:space="preserve"> </t>
  </si>
  <si>
    <t>ЗМУПт   073</t>
  </si>
  <si>
    <t>ЗМЛСп   205</t>
  </si>
  <si>
    <t>ФТЕ/ФР   227</t>
  </si>
  <si>
    <t>Контингент студентів  Національного університету "Чернігівська політехніка"</t>
  </si>
  <si>
    <t>Контингент студентів Національного університету "Чернігівська політехніка"</t>
  </si>
  <si>
    <t>+</t>
  </si>
  <si>
    <t>станом на 01.04.2021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</si>
</sst>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7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8"/>
      <name val="Arial"/>
      <family val="2"/>
      <charset val="204"/>
    </font>
    <font>
      <b/>
      <i/>
      <sz val="14"/>
      <name val="Times New Roman"/>
      <family val="1"/>
      <charset val="204"/>
    </font>
    <font>
      <sz val="14"/>
      <name val="Arial"/>
      <family val="2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22" xfId="0" applyFont="1" applyBorder="1"/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0" fillId="0" borderId="4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46" xfId="0" applyFont="1" applyBorder="1"/>
    <xf numFmtId="0" fontId="4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0" fillId="0" borderId="19" xfId="0" applyBorder="1" applyAlignment="1"/>
    <xf numFmtId="0" fontId="2" fillId="0" borderId="0" xfId="0" applyFont="1" applyAlignment="1"/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16" fillId="0" borderId="0" xfId="0" applyFont="1" applyBorder="1" applyAlignment="1"/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22" xfId="0" applyBorder="1"/>
    <xf numFmtId="0" fontId="8" fillId="0" borderId="1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4" xfId="0" applyBorder="1"/>
    <xf numFmtId="0" fontId="26" fillId="0" borderId="1" xfId="0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0" fontId="19" fillId="0" borderId="29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21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2" xfId="0" applyBorder="1" applyAlignment="1"/>
    <xf numFmtId="0" fontId="0" fillId="0" borderId="21" xfId="0" applyBorder="1" applyAlignment="1"/>
    <xf numFmtId="0" fontId="12" fillId="0" borderId="0" xfId="0" applyFont="1" applyBorder="1" applyAlignment="1">
      <alignment horizontal="center"/>
    </xf>
    <xf numFmtId="0" fontId="27" fillId="0" borderId="1" xfId="0" applyFont="1" applyBorder="1"/>
    <xf numFmtId="0" fontId="27" fillId="0" borderId="2" xfId="0" applyFont="1" applyBorder="1"/>
    <xf numFmtId="0" fontId="27" fillId="0" borderId="20" xfId="0" applyFont="1" applyBorder="1"/>
    <xf numFmtId="0" fontId="27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7"/>
  <sheetViews>
    <sheetView view="pageBreakPreview" topLeftCell="A37" zoomScaleNormal="60" zoomScaleSheetLayoutView="100" workbookViewId="0">
      <selection activeCell="E80" sqref="E80"/>
    </sheetView>
  </sheetViews>
  <sheetFormatPr defaultRowHeight="15" x14ac:dyDescent="0.25"/>
  <cols>
    <col min="1" max="1" width="6.5703125" customWidth="1"/>
    <col min="3" max="3" width="10" bestFit="1" customWidth="1"/>
    <col min="7" max="7" width="10.7109375" bestFit="1" customWidth="1"/>
    <col min="13" max="13" width="10.7109375" bestFit="1" customWidth="1"/>
    <col min="18" max="18" width="9.140625" customWidth="1"/>
    <col min="20" max="20" width="10.7109375" bestFit="1" customWidth="1"/>
  </cols>
  <sheetData>
    <row r="1" spans="1:31" ht="18.75" customHeight="1" x14ac:dyDescent="0.3">
      <c r="A1" s="241" t="s">
        <v>107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2" spans="1:31" ht="18.75" x14ac:dyDescent="0.3">
      <c r="A2" s="2"/>
      <c r="B2" s="2"/>
      <c r="C2" s="2"/>
      <c r="D2" s="2"/>
      <c r="E2" s="2"/>
      <c r="F2" s="241" t="s">
        <v>110</v>
      </c>
      <c r="G2" s="242"/>
      <c r="H2" s="242"/>
      <c r="I2" s="242"/>
      <c r="J2" s="242"/>
      <c r="K2" s="242"/>
      <c r="L2" s="242"/>
      <c r="M2" s="24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.75" x14ac:dyDescent="0.25">
      <c r="A3" s="2"/>
      <c r="B3" s="2"/>
      <c r="C3" s="2"/>
      <c r="D3" s="2"/>
      <c r="E3" s="2"/>
      <c r="F3" s="245" t="s">
        <v>51</v>
      </c>
      <c r="G3" s="245"/>
      <c r="H3" s="245"/>
      <c r="I3" s="245"/>
      <c r="J3" s="245"/>
      <c r="K3" s="245"/>
      <c r="L3" s="245"/>
      <c r="M3" s="245"/>
      <c r="N3" s="24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7.75" thickBot="1" x14ac:dyDescent="0.4">
      <c r="A4" s="282" t="s">
        <v>13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137"/>
      <c r="T4" s="137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4" customHeight="1" thickBot="1" x14ac:dyDescent="0.3">
      <c r="A5" s="217"/>
      <c r="B5" s="210" t="s">
        <v>83</v>
      </c>
      <c r="C5" s="222"/>
      <c r="D5" s="209" t="s">
        <v>11</v>
      </c>
      <c r="E5" s="209"/>
      <c r="F5" s="243" t="s">
        <v>85</v>
      </c>
      <c r="G5" s="244"/>
      <c r="H5" s="209" t="s">
        <v>39</v>
      </c>
      <c r="I5" s="209"/>
      <c r="J5" s="209" t="s">
        <v>84</v>
      </c>
      <c r="K5" s="209"/>
      <c r="L5" s="210" t="s">
        <v>86</v>
      </c>
      <c r="M5" s="222"/>
      <c r="N5" s="210" t="s">
        <v>12</v>
      </c>
      <c r="O5" s="222"/>
      <c r="P5" s="212" t="s">
        <v>9</v>
      </c>
      <c r="Q5" s="213"/>
      <c r="R5" s="214"/>
      <c r="S5" s="49"/>
      <c r="T5" s="49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17"/>
      <c r="B6" s="3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3" t="s">
        <v>1</v>
      </c>
      <c r="J6" s="3" t="s">
        <v>0</v>
      </c>
      <c r="K6" s="3" t="s">
        <v>1</v>
      </c>
      <c r="L6" s="3" t="s">
        <v>0</v>
      </c>
      <c r="M6" s="3" t="s">
        <v>1</v>
      </c>
      <c r="N6" s="3" t="s">
        <v>0</v>
      </c>
      <c r="O6" s="4" t="s">
        <v>1</v>
      </c>
      <c r="P6" s="135" t="s">
        <v>0</v>
      </c>
      <c r="Q6" s="114" t="s">
        <v>1</v>
      </c>
      <c r="R6" s="34" t="s">
        <v>10</v>
      </c>
      <c r="S6" s="33"/>
      <c r="T6" s="51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8.75" x14ac:dyDescent="0.25">
      <c r="A7" s="5" t="s">
        <v>2</v>
      </c>
      <c r="B7" s="6">
        <v>6</v>
      </c>
      <c r="C7" s="6">
        <v>5</v>
      </c>
      <c r="D7" s="6">
        <v>34</v>
      </c>
      <c r="E7" s="6">
        <v>27</v>
      </c>
      <c r="F7" s="6">
        <v>10</v>
      </c>
      <c r="G7" s="9">
        <v>22</v>
      </c>
      <c r="H7" s="22">
        <v>9</v>
      </c>
      <c r="I7" s="22">
        <v>37</v>
      </c>
      <c r="J7" s="22"/>
      <c r="K7" s="22"/>
      <c r="L7" s="6"/>
      <c r="M7" s="6"/>
      <c r="N7" s="283"/>
      <c r="O7" s="284"/>
      <c r="P7" s="62">
        <f t="shared" ref="P7:Q13" si="0">B7+D7+F7+H7+J7+L7+N7</f>
        <v>59</v>
      </c>
      <c r="Q7" s="63">
        <f t="shared" si="0"/>
        <v>91</v>
      </c>
      <c r="R7" s="64">
        <f t="shared" ref="R7:R13" si="1">SUM(P7:Q7)</f>
        <v>150</v>
      </c>
      <c r="S7" s="78"/>
      <c r="T7" s="74"/>
      <c r="U7" s="24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8.75" x14ac:dyDescent="0.25">
      <c r="A8" s="5" t="s">
        <v>3</v>
      </c>
      <c r="B8" s="6">
        <v>3</v>
      </c>
      <c r="C8" s="6">
        <v>7</v>
      </c>
      <c r="D8" s="8">
        <v>20</v>
      </c>
      <c r="E8" s="6">
        <v>9</v>
      </c>
      <c r="F8" s="6">
        <v>8</v>
      </c>
      <c r="G8" s="9">
        <v>13</v>
      </c>
      <c r="H8" s="22">
        <v>14</v>
      </c>
      <c r="I8" s="22">
        <v>18</v>
      </c>
      <c r="J8" s="22"/>
      <c r="K8" s="22"/>
      <c r="L8" s="6"/>
      <c r="M8" s="6"/>
      <c r="N8" s="285"/>
      <c r="O8" s="286"/>
      <c r="P8" s="62">
        <f t="shared" si="0"/>
        <v>45</v>
      </c>
      <c r="Q8" s="63">
        <f t="shared" si="0"/>
        <v>47</v>
      </c>
      <c r="R8" s="64">
        <f t="shared" si="1"/>
        <v>92</v>
      </c>
      <c r="S8" s="134"/>
      <c r="T8" s="74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8" customHeight="1" x14ac:dyDescent="0.25">
      <c r="A9" s="5" t="s">
        <v>4</v>
      </c>
      <c r="B9" s="6">
        <v>6</v>
      </c>
      <c r="C9" s="6">
        <v>8</v>
      </c>
      <c r="D9" s="6">
        <v>14</v>
      </c>
      <c r="E9" s="9">
        <v>18</v>
      </c>
      <c r="F9" s="6">
        <v>7</v>
      </c>
      <c r="G9" s="9">
        <v>18</v>
      </c>
      <c r="H9" s="22">
        <v>8</v>
      </c>
      <c r="I9" s="22">
        <v>30</v>
      </c>
      <c r="J9" s="22"/>
      <c r="K9" s="22"/>
      <c r="L9" s="197"/>
      <c r="M9" s="21"/>
      <c r="N9" s="283"/>
      <c r="O9" s="284"/>
      <c r="P9" s="62">
        <f t="shared" si="0"/>
        <v>35</v>
      </c>
      <c r="Q9" s="63">
        <f t="shared" si="0"/>
        <v>74</v>
      </c>
      <c r="R9" s="64">
        <f t="shared" si="1"/>
        <v>109</v>
      </c>
      <c r="S9" s="134"/>
      <c r="T9" s="74"/>
      <c r="U9" s="24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8.75" x14ac:dyDescent="0.25">
      <c r="A10" s="5" t="s">
        <v>5</v>
      </c>
      <c r="B10" s="6">
        <v>7</v>
      </c>
      <c r="C10" s="6">
        <v>16</v>
      </c>
      <c r="D10" s="6">
        <v>17</v>
      </c>
      <c r="E10" s="9">
        <v>16</v>
      </c>
      <c r="F10" s="6">
        <v>17</v>
      </c>
      <c r="G10" s="6">
        <v>18</v>
      </c>
      <c r="H10" s="22">
        <v>12</v>
      </c>
      <c r="I10" s="22">
        <v>25</v>
      </c>
      <c r="J10" s="22"/>
      <c r="K10" s="22"/>
      <c r="L10" s="6"/>
      <c r="M10" s="22"/>
      <c r="N10" s="21"/>
      <c r="O10" s="286"/>
      <c r="P10" s="62">
        <f t="shared" si="0"/>
        <v>53</v>
      </c>
      <c r="Q10" s="63">
        <f t="shared" si="0"/>
        <v>75</v>
      </c>
      <c r="R10" s="64">
        <f t="shared" si="1"/>
        <v>128</v>
      </c>
      <c r="S10" s="134"/>
      <c r="T10" s="74"/>
      <c r="U10" s="24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1" customHeight="1" x14ac:dyDescent="0.25">
      <c r="A11" s="5" t="s">
        <v>7</v>
      </c>
      <c r="B11" s="6"/>
      <c r="C11" s="6"/>
      <c r="D11" s="6">
        <v>9</v>
      </c>
      <c r="E11" s="6"/>
      <c r="F11" s="6">
        <v>17</v>
      </c>
      <c r="G11" s="6">
        <v>6</v>
      </c>
      <c r="H11" s="22">
        <v>9</v>
      </c>
      <c r="I11" s="22">
        <v>2</v>
      </c>
      <c r="J11" s="22">
        <v>7</v>
      </c>
      <c r="K11" s="22">
        <v>5</v>
      </c>
      <c r="L11" s="6">
        <v>3</v>
      </c>
      <c r="M11" s="21"/>
      <c r="N11" s="159"/>
      <c r="O11" s="92"/>
      <c r="P11" s="62">
        <f t="shared" si="0"/>
        <v>45</v>
      </c>
      <c r="Q11" s="63">
        <f t="shared" si="0"/>
        <v>13</v>
      </c>
      <c r="R11" s="64">
        <f t="shared" si="1"/>
        <v>58</v>
      </c>
      <c r="S11" s="134"/>
      <c r="T11" s="74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4" customHeight="1" x14ac:dyDescent="0.25">
      <c r="A12" s="5" t="s">
        <v>8</v>
      </c>
      <c r="B12" s="6"/>
      <c r="C12" s="6"/>
      <c r="D12" s="6">
        <v>1</v>
      </c>
      <c r="E12" s="6"/>
      <c r="F12" s="6">
        <v>1</v>
      </c>
      <c r="G12" s="22"/>
      <c r="H12" s="22">
        <v>1</v>
      </c>
      <c r="I12" s="22"/>
      <c r="J12" s="22"/>
      <c r="K12" s="22"/>
      <c r="L12" s="21"/>
      <c r="M12" s="92"/>
      <c r="N12" s="21"/>
      <c r="O12" s="92"/>
      <c r="P12" s="62">
        <f t="shared" si="0"/>
        <v>3</v>
      </c>
      <c r="Q12" s="63">
        <f t="shared" si="0"/>
        <v>0</v>
      </c>
      <c r="R12" s="64">
        <f t="shared" si="1"/>
        <v>3</v>
      </c>
      <c r="S12" s="134"/>
      <c r="T12" s="74"/>
      <c r="U12" s="24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3.25" customHeight="1" thickBot="1" x14ac:dyDescent="0.3">
      <c r="A13" s="11" t="s">
        <v>9</v>
      </c>
      <c r="B13" s="12">
        <f t="shared" ref="B13:O13" si="2">SUM(B7:B12)</f>
        <v>22</v>
      </c>
      <c r="C13" s="12">
        <f>SUM(C7:C12)</f>
        <v>36</v>
      </c>
      <c r="D13" s="12">
        <f t="shared" si="2"/>
        <v>95</v>
      </c>
      <c r="E13" s="12">
        <f t="shared" si="2"/>
        <v>70</v>
      </c>
      <c r="F13" s="12">
        <f t="shared" si="2"/>
        <v>60</v>
      </c>
      <c r="G13" s="12">
        <f t="shared" si="2"/>
        <v>77</v>
      </c>
      <c r="H13" s="12">
        <f t="shared" si="2"/>
        <v>53</v>
      </c>
      <c r="I13" s="12">
        <f t="shared" si="2"/>
        <v>112</v>
      </c>
      <c r="J13" s="12">
        <f t="shared" si="2"/>
        <v>7</v>
      </c>
      <c r="K13" s="12">
        <f t="shared" si="2"/>
        <v>5</v>
      </c>
      <c r="L13" s="12">
        <f t="shared" si="2"/>
        <v>3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99">
        <f t="shared" si="0"/>
        <v>240</v>
      </c>
      <c r="Q13" s="200">
        <f t="shared" si="0"/>
        <v>300</v>
      </c>
      <c r="R13" s="64">
        <f t="shared" si="1"/>
        <v>540</v>
      </c>
      <c r="S13" s="134"/>
      <c r="T13" s="7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5"/>
      <c r="Q14" s="2"/>
      <c r="R14" s="25"/>
      <c r="S14" s="24"/>
      <c r="T14" s="2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58.5" customHeight="1" thickBot="1" x14ac:dyDescent="0.3">
      <c r="A15" s="240" t="s">
        <v>14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136"/>
      <c r="T15" s="13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.75" customHeight="1" thickBot="1" x14ac:dyDescent="0.3">
      <c r="A16" s="231"/>
      <c r="B16" s="233" t="s">
        <v>95</v>
      </c>
      <c r="C16" s="234"/>
      <c r="D16" s="233" t="s">
        <v>16</v>
      </c>
      <c r="E16" s="235"/>
      <c r="F16" s="233" t="s">
        <v>17</v>
      </c>
      <c r="G16" s="235"/>
      <c r="H16" s="233" t="s">
        <v>18</v>
      </c>
      <c r="I16" s="235"/>
      <c r="J16" s="236" t="s">
        <v>19</v>
      </c>
      <c r="K16" s="226"/>
      <c r="L16" s="233" t="s">
        <v>29</v>
      </c>
      <c r="M16" s="234"/>
      <c r="N16" s="233" t="s">
        <v>20</v>
      </c>
      <c r="O16" s="234"/>
      <c r="P16" s="238" t="s">
        <v>9</v>
      </c>
      <c r="Q16" s="239"/>
      <c r="R16" s="227"/>
      <c r="S16" s="162"/>
      <c r="T16" s="16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32"/>
      <c r="B17" s="3" t="s">
        <v>0</v>
      </c>
      <c r="C17" s="3" t="s">
        <v>1</v>
      </c>
      <c r="D17" s="3" t="s">
        <v>0</v>
      </c>
      <c r="E17" s="29" t="s">
        <v>1</v>
      </c>
      <c r="F17" s="30" t="s">
        <v>0</v>
      </c>
      <c r="G17" s="29" t="s">
        <v>1</v>
      </c>
      <c r="H17" s="31" t="s">
        <v>0</v>
      </c>
      <c r="I17" s="30" t="s">
        <v>1</v>
      </c>
      <c r="J17" s="30" t="s">
        <v>0</v>
      </c>
      <c r="K17" s="32" t="s">
        <v>1</v>
      </c>
      <c r="L17" s="3" t="s">
        <v>0</v>
      </c>
      <c r="M17" s="3" t="s">
        <v>1</v>
      </c>
      <c r="N17" s="30" t="s">
        <v>0</v>
      </c>
      <c r="O17" s="45" t="s">
        <v>1</v>
      </c>
      <c r="P17" s="169" t="s">
        <v>0</v>
      </c>
      <c r="Q17" s="14" t="s">
        <v>1</v>
      </c>
      <c r="R17" s="34" t="s">
        <v>10</v>
      </c>
      <c r="S17" s="29"/>
      <c r="T17" s="5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8.75" x14ac:dyDescent="0.25">
      <c r="A18" s="35" t="s">
        <v>2</v>
      </c>
      <c r="B18" s="36">
        <v>16</v>
      </c>
      <c r="C18" s="36">
        <v>1</v>
      </c>
      <c r="D18" s="36">
        <v>7</v>
      </c>
      <c r="E18" s="22">
        <v>3</v>
      </c>
      <c r="F18" s="22">
        <v>8</v>
      </c>
      <c r="G18" s="22">
        <v>2</v>
      </c>
      <c r="H18" s="22">
        <v>10</v>
      </c>
      <c r="I18" s="22">
        <v>2</v>
      </c>
      <c r="J18" s="22">
        <v>16</v>
      </c>
      <c r="K18" s="22">
        <v>1</v>
      </c>
      <c r="L18" s="53">
        <v>10</v>
      </c>
      <c r="M18" s="6">
        <v>7</v>
      </c>
      <c r="N18" s="22">
        <v>11</v>
      </c>
      <c r="O18" s="10">
        <v>10</v>
      </c>
      <c r="P18" s="167">
        <f>B18+D18+F18+H18+J18+L18+N18</f>
        <v>78</v>
      </c>
      <c r="Q18" s="40">
        <f>C18+E18+G18+I18+K18+M18+O18</f>
        <v>26</v>
      </c>
      <c r="R18" s="48">
        <f>B18+C18+D18+E18+F18+G18+H18+I18+J18+K18+L18+M18+N18+O18</f>
        <v>104</v>
      </c>
      <c r="S18" s="166"/>
      <c r="T18" s="166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8.75" x14ac:dyDescent="0.25">
      <c r="A19" s="5" t="s">
        <v>3</v>
      </c>
      <c r="B19" s="36">
        <v>13</v>
      </c>
      <c r="C19" s="36"/>
      <c r="D19" s="36">
        <v>11</v>
      </c>
      <c r="E19" s="22">
        <v>2</v>
      </c>
      <c r="F19" s="22">
        <v>5</v>
      </c>
      <c r="G19" s="22">
        <v>1</v>
      </c>
      <c r="H19" s="22">
        <v>8</v>
      </c>
      <c r="I19" s="22"/>
      <c r="J19" s="22">
        <v>20</v>
      </c>
      <c r="K19" s="22">
        <v>2</v>
      </c>
      <c r="L19" s="53">
        <v>8</v>
      </c>
      <c r="M19" s="6">
        <v>2</v>
      </c>
      <c r="N19" s="22">
        <v>10</v>
      </c>
      <c r="O19" s="168">
        <v>6</v>
      </c>
      <c r="P19" s="167">
        <f t="shared" ref="P19:P24" si="3">B19+D19+F19+H19+J19+L19+N19</f>
        <v>75</v>
      </c>
      <c r="Q19" s="40">
        <f t="shared" ref="Q19:Q24" si="4">C19+E19+G19+I19+K19+M19+O19</f>
        <v>13</v>
      </c>
      <c r="R19" s="48">
        <f t="shared" ref="R19:R24" si="5">B19+C19+D19+E19+F19+G19+H19+I19+J19+K19+L19+M19+N19+O19</f>
        <v>88</v>
      </c>
      <c r="S19" s="166"/>
      <c r="T19" s="16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8.75" x14ac:dyDescent="0.25">
      <c r="A20" s="5" t="s">
        <v>4</v>
      </c>
      <c r="B20" s="22">
        <v>6</v>
      </c>
      <c r="C20" s="22"/>
      <c r="D20" s="22">
        <v>7</v>
      </c>
      <c r="E20" s="22"/>
      <c r="F20" s="22">
        <v>6</v>
      </c>
      <c r="G20" s="22">
        <v>2</v>
      </c>
      <c r="H20" s="22">
        <v>6</v>
      </c>
      <c r="I20" s="22">
        <v>1</v>
      </c>
      <c r="J20" s="22">
        <v>14</v>
      </c>
      <c r="K20" s="22">
        <v>4</v>
      </c>
      <c r="L20" s="53">
        <v>12</v>
      </c>
      <c r="M20" s="6">
        <v>2</v>
      </c>
      <c r="N20" s="22">
        <v>18</v>
      </c>
      <c r="O20" s="10">
        <v>17</v>
      </c>
      <c r="P20" s="167">
        <f t="shared" si="3"/>
        <v>69</v>
      </c>
      <c r="Q20" s="40">
        <f t="shared" si="4"/>
        <v>26</v>
      </c>
      <c r="R20" s="48">
        <f t="shared" si="5"/>
        <v>95</v>
      </c>
      <c r="S20" s="166"/>
      <c r="T20" s="166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8.75" x14ac:dyDescent="0.25">
      <c r="A21" s="5" t="s">
        <v>5</v>
      </c>
      <c r="B21" s="22">
        <v>13</v>
      </c>
      <c r="C21" s="22"/>
      <c r="D21" s="22">
        <v>14</v>
      </c>
      <c r="E21" s="22">
        <v>1</v>
      </c>
      <c r="F21" s="22">
        <v>8</v>
      </c>
      <c r="G21" s="22"/>
      <c r="H21" s="22">
        <v>7</v>
      </c>
      <c r="I21" s="22"/>
      <c r="J21" s="22">
        <v>17</v>
      </c>
      <c r="K21" s="22">
        <v>4</v>
      </c>
      <c r="L21" s="53">
        <v>15</v>
      </c>
      <c r="M21" s="6"/>
      <c r="N21" s="22">
        <v>17</v>
      </c>
      <c r="O21" s="10">
        <v>23</v>
      </c>
      <c r="P21" s="167">
        <f t="shared" si="3"/>
        <v>91</v>
      </c>
      <c r="Q21" s="40">
        <f t="shared" si="4"/>
        <v>28</v>
      </c>
      <c r="R21" s="48">
        <f t="shared" si="5"/>
        <v>119</v>
      </c>
      <c r="S21" s="166"/>
      <c r="T21" s="16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2.5" customHeight="1" x14ac:dyDescent="0.25">
      <c r="A22" s="5" t="s">
        <v>7</v>
      </c>
      <c r="B22" s="22">
        <v>5</v>
      </c>
      <c r="C22" s="22">
        <v>1</v>
      </c>
      <c r="D22" s="22">
        <v>5</v>
      </c>
      <c r="E22" s="22">
        <v>3</v>
      </c>
      <c r="F22" s="22">
        <v>4</v>
      </c>
      <c r="G22" s="22"/>
      <c r="H22" s="22"/>
      <c r="I22" s="22"/>
      <c r="J22" s="22">
        <v>14</v>
      </c>
      <c r="K22" s="22">
        <v>22</v>
      </c>
      <c r="L22" s="6"/>
      <c r="M22" s="6"/>
      <c r="N22" s="22">
        <v>17</v>
      </c>
      <c r="O22" s="10">
        <v>4</v>
      </c>
      <c r="P22" s="167">
        <f t="shared" si="3"/>
        <v>45</v>
      </c>
      <c r="Q22" s="40">
        <f t="shared" si="4"/>
        <v>30</v>
      </c>
      <c r="R22" s="48">
        <f t="shared" si="5"/>
        <v>75</v>
      </c>
      <c r="S22" s="166"/>
      <c r="T22" s="16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2.5" customHeight="1" x14ac:dyDescent="0.25">
      <c r="A23" s="5" t="s">
        <v>8</v>
      </c>
      <c r="B23" s="22">
        <v>10</v>
      </c>
      <c r="C23" s="22">
        <v>2</v>
      </c>
      <c r="D23" s="22">
        <v>2</v>
      </c>
      <c r="E23" s="22"/>
      <c r="F23" s="22"/>
      <c r="G23" s="22"/>
      <c r="H23" s="22">
        <v>2</v>
      </c>
      <c r="I23" s="22">
        <v>1</v>
      </c>
      <c r="J23" s="22">
        <v>1</v>
      </c>
      <c r="K23" s="22">
        <v>13</v>
      </c>
      <c r="L23" s="6"/>
      <c r="M23" s="6"/>
      <c r="N23" s="22">
        <v>16</v>
      </c>
      <c r="O23" s="10"/>
      <c r="P23" s="167">
        <f t="shared" si="3"/>
        <v>31</v>
      </c>
      <c r="Q23" s="40">
        <f t="shared" si="4"/>
        <v>16</v>
      </c>
      <c r="R23" s="48">
        <f t="shared" si="5"/>
        <v>47</v>
      </c>
      <c r="S23" s="166"/>
      <c r="T23" s="16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3.25" customHeight="1" thickBot="1" x14ac:dyDescent="0.3">
      <c r="A24" s="11" t="s">
        <v>9</v>
      </c>
      <c r="B24" s="39">
        <f>SUM(B18:B23)</f>
        <v>63</v>
      </c>
      <c r="C24" s="39">
        <f t="shared" ref="C24:O24" si="6">SUM(C18:C23)</f>
        <v>4</v>
      </c>
      <c r="D24" s="39">
        <f t="shared" si="6"/>
        <v>46</v>
      </c>
      <c r="E24" s="39">
        <f t="shared" si="6"/>
        <v>9</v>
      </c>
      <c r="F24" s="39">
        <f t="shared" si="6"/>
        <v>31</v>
      </c>
      <c r="G24" s="39">
        <f t="shared" si="6"/>
        <v>5</v>
      </c>
      <c r="H24" s="39">
        <f t="shared" si="6"/>
        <v>33</v>
      </c>
      <c r="I24" s="39">
        <f t="shared" si="6"/>
        <v>4</v>
      </c>
      <c r="J24" s="39">
        <f t="shared" si="6"/>
        <v>82</v>
      </c>
      <c r="K24" s="39">
        <f t="shared" si="6"/>
        <v>46</v>
      </c>
      <c r="L24" s="39">
        <f t="shared" si="6"/>
        <v>45</v>
      </c>
      <c r="M24" s="39">
        <f t="shared" si="6"/>
        <v>11</v>
      </c>
      <c r="N24" s="39">
        <f t="shared" si="6"/>
        <v>89</v>
      </c>
      <c r="O24" s="42">
        <f t="shared" si="6"/>
        <v>60</v>
      </c>
      <c r="P24" s="43">
        <f t="shared" si="3"/>
        <v>389</v>
      </c>
      <c r="Q24" s="40">
        <f t="shared" si="4"/>
        <v>139</v>
      </c>
      <c r="R24" s="48">
        <f t="shared" si="5"/>
        <v>528</v>
      </c>
      <c r="S24" s="166"/>
      <c r="T24" s="16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4"/>
      <c r="O25" s="24"/>
      <c r="P25" s="25"/>
      <c r="Q25" s="25"/>
      <c r="R25" s="25"/>
      <c r="S25" s="2"/>
      <c r="T25" s="2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60.75" customHeight="1" thickBot="1" x14ac:dyDescent="0.3">
      <c r="A26" s="237" t="s">
        <v>15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133"/>
      <c r="T26" s="133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thickBot="1" x14ac:dyDescent="0.3">
      <c r="A27" s="217"/>
      <c r="B27" s="209" t="s">
        <v>25</v>
      </c>
      <c r="C27" s="209"/>
      <c r="D27" s="209" t="s">
        <v>23</v>
      </c>
      <c r="E27" s="209"/>
      <c r="F27" s="209" t="s">
        <v>21</v>
      </c>
      <c r="G27" s="209"/>
      <c r="H27" s="209" t="s">
        <v>22</v>
      </c>
      <c r="I27" s="209"/>
      <c r="J27" s="209" t="s">
        <v>24</v>
      </c>
      <c r="K27" s="209"/>
      <c r="L27" s="209" t="s">
        <v>26</v>
      </c>
      <c r="M27" s="209"/>
      <c r="N27" s="210" t="s">
        <v>27</v>
      </c>
      <c r="O27" s="218"/>
      <c r="P27" s="212" t="s">
        <v>9</v>
      </c>
      <c r="Q27" s="213"/>
      <c r="R27" s="21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17"/>
      <c r="B28" s="3" t="s">
        <v>0</v>
      </c>
      <c r="C28" s="3" t="s">
        <v>1</v>
      </c>
      <c r="D28" s="3" t="s">
        <v>0</v>
      </c>
      <c r="E28" s="3" t="s">
        <v>1</v>
      </c>
      <c r="F28" s="3" t="s">
        <v>0</v>
      </c>
      <c r="G28" s="3" t="s">
        <v>1</v>
      </c>
      <c r="H28" s="3" t="s">
        <v>0</v>
      </c>
      <c r="I28" s="3" t="s">
        <v>1</v>
      </c>
      <c r="J28" s="3" t="s">
        <v>0</v>
      </c>
      <c r="K28" s="3" t="s">
        <v>1</v>
      </c>
      <c r="L28" s="3" t="s">
        <v>0</v>
      </c>
      <c r="M28" s="4" t="s">
        <v>1</v>
      </c>
      <c r="N28" s="3" t="s">
        <v>0</v>
      </c>
      <c r="O28" s="45" t="s">
        <v>1</v>
      </c>
      <c r="P28" s="33" t="s">
        <v>0</v>
      </c>
      <c r="Q28" s="14" t="s">
        <v>1</v>
      </c>
      <c r="R28" s="34" t="s">
        <v>10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8.75" x14ac:dyDescent="0.25">
      <c r="A29" s="5" t="s">
        <v>2</v>
      </c>
      <c r="B29" s="22">
        <v>12</v>
      </c>
      <c r="C29" s="22">
        <v>3</v>
      </c>
      <c r="D29" s="22">
        <v>15</v>
      </c>
      <c r="E29" s="22">
        <v>2</v>
      </c>
      <c r="F29" s="22">
        <v>18</v>
      </c>
      <c r="G29" s="22">
        <v>9</v>
      </c>
      <c r="H29" s="22">
        <v>59</v>
      </c>
      <c r="I29" s="22">
        <v>37</v>
      </c>
      <c r="J29" s="22">
        <v>4</v>
      </c>
      <c r="K29" s="22">
        <v>1</v>
      </c>
      <c r="L29" s="22">
        <v>7</v>
      </c>
      <c r="M29" s="22">
        <v>2</v>
      </c>
      <c r="N29" s="22">
        <v>22</v>
      </c>
      <c r="O29" s="10">
        <v>7</v>
      </c>
      <c r="P29" s="38">
        <f>B29+D29+F29+H29+J29+L29+N29</f>
        <v>137</v>
      </c>
      <c r="Q29" s="198">
        <f>C29+E29+G29+I29+K29+M29+O29</f>
        <v>61</v>
      </c>
      <c r="R29" s="48">
        <f>B29+C29+D29+E29+F29+G29+H29+I29+J29+K29+L29+M29+N29+O29</f>
        <v>198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8.75" x14ac:dyDescent="0.25">
      <c r="A30" s="5" t="s">
        <v>3</v>
      </c>
      <c r="B30" s="22">
        <v>13</v>
      </c>
      <c r="C30" s="22">
        <v>1</v>
      </c>
      <c r="D30" s="22">
        <v>11</v>
      </c>
      <c r="E30" s="22">
        <v>3</v>
      </c>
      <c r="F30" s="22">
        <v>20</v>
      </c>
      <c r="G30" s="22">
        <v>7</v>
      </c>
      <c r="H30" s="22">
        <v>33</v>
      </c>
      <c r="I30" s="22">
        <v>19</v>
      </c>
      <c r="J30" s="22">
        <v>4</v>
      </c>
      <c r="K30" s="22"/>
      <c r="L30" s="22">
        <v>9</v>
      </c>
      <c r="M30" s="22">
        <v>4</v>
      </c>
      <c r="N30" s="22">
        <v>12</v>
      </c>
      <c r="O30" s="10">
        <v>18</v>
      </c>
      <c r="P30" s="46">
        <f t="shared" ref="P30:P35" si="7">B30+D30+F30+H30+J30+L30+N30</f>
        <v>102</v>
      </c>
      <c r="Q30" s="47">
        <f t="shared" ref="Q30:Q35" si="8">C30+E30+G30+I30+K30+M30+O30</f>
        <v>52</v>
      </c>
      <c r="R30" s="48">
        <f t="shared" ref="R30:R35" si="9">B30+C30+D30+E30+F30+G30+H30+I30+J30+K30+L30+M30+N30+O30</f>
        <v>154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8.75" x14ac:dyDescent="0.25">
      <c r="A31" s="5" t="s">
        <v>4</v>
      </c>
      <c r="B31" s="22">
        <v>11</v>
      </c>
      <c r="C31" s="22">
        <v>2</v>
      </c>
      <c r="D31" s="22">
        <v>18</v>
      </c>
      <c r="E31" s="22">
        <v>11</v>
      </c>
      <c r="F31" s="22">
        <v>22</v>
      </c>
      <c r="G31" s="22">
        <v>5</v>
      </c>
      <c r="H31" s="22">
        <v>46</v>
      </c>
      <c r="I31" s="22">
        <v>38</v>
      </c>
      <c r="J31" s="22"/>
      <c r="K31" s="22"/>
      <c r="L31" s="22">
        <v>14</v>
      </c>
      <c r="M31" s="22">
        <v>3</v>
      </c>
      <c r="N31" s="22">
        <v>14</v>
      </c>
      <c r="O31" s="10">
        <v>17</v>
      </c>
      <c r="P31" s="46">
        <f t="shared" si="7"/>
        <v>125</v>
      </c>
      <c r="Q31" s="47">
        <f t="shared" si="8"/>
        <v>76</v>
      </c>
      <c r="R31" s="48">
        <f t="shared" si="9"/>
        <v>201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8.75" x14ac:dyDescent="0.25">
      <c r="A32" s="5" t="s">
        <v>5</v>
      </c>
      <c r="B32" s="22">
        <v>4</v>
      </c>
      <c r="C32" s="22"/>
      <c r="D32" s="22">
        <v>8</v>
      </c>
      <c r="E32" s="22">
        <v>19</v>
      </c>
      <c r="F32" s="22">
        <v>19</v>
      </c>
      <c r="G32" s="22">
        <v>12</v>
      </c>
      <c r="H32" s="22">
        <v>52</v>
      </c>
      <c r="I32" s="22">
        <v>27</v>
      </c>
      <c r="J32" s="22">
        <v>6</v>
      </c>
      <c r="K32" s="22"/>
      <c r="L32" s="22">
        <v>10</v>
      </c>
      <c r="M32" s="41">
        <v>3</v>
      </c>
      <c r="N32" s="22">
        <v>14</v>
      </c>
      <c r="O32" s="10">
        <v>15</v>
      </c>
      <c r="P32" s="46">
        <f t="shared" si="7"/>
        <v>113</v>
      </c>
      <c r="Q32" s="47">
        <f t="shared" si="8"/>
        <v>76</v>
      </c>
      <c r="R32" s="48">
        <f t="shared" si="9"/>
        <v>189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2.5" customHeight="1" x14ac:dyDescent="0.25">
      <c r="A33" s="5" t="s">
        <v>7</v>
      </c>
      <c r="B33" s="22">
        <v>3</v>
      </c>
      <c r="C33" s="22">
        <v>4</v>
      </c>
      <c r="D33" s="22">
        <v>7</v>
      </c>
      <c r="E33" s="22">
        <v>1</v>
      </c>
      <c r="F33" s="22">
        <v>13</v>
      </c>
      <c r="G33" s="22">
        <v>5</v>
      </c>
      <c r="H33" s="22">
        <v>29</v>
      </c>
      <c r="I33" s="22">
        <v>3</v>
      </c>
      <c r="J33" s="22">
        <v>2</v>
      </c>
      <c r="K33" s="22">
        <v>3</v>
      </c>
      <c r="L33" s="22"/>
      <c r="M33" s="41"/>
      <c r="N33" s="22">
        <v>13</v>
      </c>
      <c r="O33" s="10">
        <v>1</v>
      </c>
      <c r="P33" s="46">
        <f t="shared" si="7"/>
        <v>67</v>
      </c>
      <c r="Q33" s="47">
        <f t="shared" si="8"/>
        <v>17</v>
      </c>
      <c r="R33" s="48">
        <f t="shared" si="9"/>
        <v>84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2.5" customHeight="1" x14ac:dyDescent="0.25">
      <c r="A34" s="5" t="s">
        <v>8</v>
      </c>
      <c r="B34" s="22"/>
      <c r="C34" s="22">
        <v>1</v>
      </c>
      <c r="D34" s="22"/>
      <c r="E34" s="22"/>
      <c r="F34" s="22">
        <v>11</v>
      </c>
      <c r="G34" s="22">
        <v>2</v>
      </c>
      <c r="H34" s="22">
        <v>10</v>
      </c>
      <c r="I34" s="22">
        <v>1</v>
      </c>
      <c r="J34" s="22"/>
      <c r="K34" s="22">
        <v>1</v>
      </c>
      <c r="L34" s="22"/>
      <c r="M34" s="41">
        <v>1</v>
      </c>
      <c r="N34" s="22"/>
      <c r="O34" s="10"/>
      <c r="P34" s="46">
        <f t="shared" si="7"/>
        <v>21</v>
      </c>
      <c r="Q34" s="47">
        <f t="shared" si="8"/>
        <v>6</v>
      </c>
      <c r="R34" s="48">
        <f t="shared" si="9"/>
        <v>27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2.5" customHeight="1" thickBot="1" x14ac:dyDescent="0.3">
      <c r="A35" s="11" t="s">
        <v>103</v>
      </c>
      <c r="B35" s="39">
        <f>SUM(B29:B34)</f>
        <v>43</v>
      </c>
      <c r="C35" s="39">
        <f t="shared" ref="C35:O35" si="10">SUM(C29:C34)</f>
        <v>11</v>
      </c>
      <c r="D35" s="39">
        <f t="shared" si="10"/>
        <v>59</v>
      </c>
      <c r="E35" s="39">
        <f t="shared" si="10"/>
        <v>36</v>
      </c>
      <c r="F35" s="39">
        <f t="shared" si="10"/>
        <v>103</v>
      </c>
      <c r="G35" s="39">
        <f t="shared" si="10"/>
        <v>40</v>
      </c>
      <c r="H35" s="39">
        <f t="shared" si="10"/>
        <v>229</v>
      </c>
      <c r="I35" s="39">
        <f t="shared" si="10"/>
        <v>125</v>
      </c>
      <c r="J35" s="39">
        <f t="shared" si="10"/>
        <v>16</v>
      </c>
      <c r="K35" s="39">
        <f t="shared" si="10"/>
        <v>5</v>
      </c>
      <c r="L35" s="39">
        <f t="shared" si="10"/>
        <v>40</v>
      </c>
      <c r="M35" s="39">
        <f t="shared" si="10"/>
        <v>13</v>
      </c>
      <c r="N35" s="39">
        <f t="shared" si="10"/>
        <v>75</v>
      </c>
      <c r="O35" s="39">
        <f t="shared" si="10"/>
        <v>58</v>
      </c>
      <c r="P35" s="46">
        <f t="shared" si="7"/>
        <v>565</v>
      </c>
      <c r="Q35" s="196">
        <f t="shared" si="8"/>
        <v>288</v>
      </c>
      <c r="R35" s="46">
        <f t="shared" si="9"/>
        <v>853</v>
      </c>
      <c r="S35" s="20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5"/>
      <c r="Q36" s="25"/>
      <c r="R36" s="2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49.5" customHeight="1" thickBot="1" x14ac:dyDescent="0.3">
      <c r="A37" s="223" t="s">
        <v>96</v>
      </c>
      <c r="B37" s="223"/>
      <c r="C37" s="223"/>
      <c r="D37" s="223"/>
      <c r="E37" s="223"/>
      <c r="F37" s="223"/>
      <c r="G37" s="223"/>
      <c r="H37" s="223"/>
      <c r="I37" s="223"/>
      <c r="J37" s="223"/>
      <c r="K37" s="136"/>
      <c r="L37" s="136"/>
      <c r="M37" s="136"/>
      <c r="N37" s="136"/>
      <c r="O37" s="136"/>
      <c r="P37" s="136"/>
      <c r="Q37" s="136"/>
      <c r="R37" s="136"/>
      <c r="S37" s="136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thickBot="1" x14ac:dyDescent="0.3">
      <c r="A38" s="217"/>
      <c r="B38" s="210" t="s">
        <v>87</v>
      </c>
      <c r="C38" s="222"/>
      <c r="D38" s="209" t="s">
        <v>97</v>
      </c>
      <c r="E38" s="209"/>
      <c r="F38" s="209" t="s">
        <v>28</v>
      </c>
      <c r="G38" s="225"/>
      <c r="H38" s="212" t="s">
        <v>9</v>
      </c>
      <c r="I38" s="213"/>
      <c r="J38" s="214"/>
      <c r="K38" s="20"/>
      <c r="L38" s="24"/>
      <c r="M38" s="24"/>
      <c r="N38" s="24"/>
      <c r="O38" s="24"/>
      <c r="P38" s="24"/>
      <c r="Q38" s="24"/>
      <c r="R38" s="24"/>
      <c r="S38" s="2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17"/>
      <c r="B39" s="3" t="s">
        <v>0</v>
      </c>
      <c r="C39" s="3" t="s">
        <v>1</v>
      </c>
      <c r="D39" s="3" t="s">
        <v>0</v>
      </c>
      <c r="E39" s="3" t="s">
        <v>1</v>
      </c>
      <c r="F39" s="3" t="s">
        <v>0</v>
      </c>
      <c r="G39" s="4" t="s">
        <v>1</v>
      </c>
      <c r="H39" s="57" t="s">
        <v>0</v>
      </c>
      <c r="I39" s="55" t="s">
        <v>1</v>
      </c>
      <c r="J39" s="56" t="s">
        <v>10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8.75" x14ac:dyDescent="0.25">
      <c r="A40" s="5" t="s">
        <v>2</v>
      </c>
      <c r="B40" s="53">
        <v>6</v>
      </c>
      <c r="C40" s="6">
        <v>15</v>
      </c>
      <c r="D40" s="6">
        <v>4</v>
      </c>
      <c r="E40" s="6">
        <v>6</v>
      </c>
      <c r="F40" s="6">
        <v>5</v>
      </c>
      <c r="G40" s="9">
        <v>17</v>
      </c>
      <c r="H40" s="38">
        <f>B40+D40+F40</f>
        <v>15</v>
      </c>
      <c r="I40" s="47">
        <f>C40+E40+G40</f>
        <v>38</v>
      </c>
      <c r="J40" s="67">
        <f>B40+C40+D40+E40+F40+G40</f>
        <v>53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8.75" x14ac:dyDescent="0.25">
      <c r="A41" s="5" t="s">
        <v>3</v>
      </c>
      <c r="B41" s="147">
        <v>5</v>
      </c>
      <c r="C41" s="37">
        <v>5</v>
      </c>
      <c r="D41" s="6">
        <v>10</v>
      </c>
      <c r="E41" s="6">
        <v>8</v>
      </c>
      <c r="F41" s="6">
        <v>6</v>
      </c>
      <c r="G41" s="9">
        <v>12</v>
      </c>
      <c r="H41" s="38">
        <f t="shared" ref="H41:H46" si="11">B41+D41+F41</f>
        <v>21</v>
      </c>
      <c r="I41" s="47">
        <f t="shared" ref="I41:I46" si="12">C41+E41+G41</f>
        <v>25</v>
      </c>
      <c r="J41" s="67">
        <f t="shared" ref="J41:J46" si="13">B41+C41+D41+E41+F41+G41</f>
        <v>46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8.75" x14ac:dyDescent="0.25">
      <c r="A42" s="5" t="s">
        <v>4</v>
      </c>
      <c r="B42" s="147"/>
      <c r="C42" s="37"/>
      <c r="D42" s="6">
        <v>6</v>
      </c>
      <c r="E42" s="6">
        <v>6</v>
      </c>
      <c r="F42" s="6">
        <v>7</v>
      </c>
      <c r="G42" s="9">
        <v>6</v>
      </c>
      <c r="H42" s="38">
        <f t="shared" si="11"/>
        <v>13</v>
      </c>
      <c r="I42" s="47">
        <f t="shared" si="12"/>
        <v>12</v>
      </c>
      <c r="J42" s="67">
        <f t="shared" si="13"/>
        <v>25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8.75" x14ac:dyDescent="0.25">
      <c r="A43" s="5" t="s">
        <v>5</v>
      </c>
      <c r="B43" s="147"/>
      <c r="C43" s="37"/>
      <c r="D43" s="6">
        <v>11</v>
      </c>
      <c r="E43" s="6">
        <v>6</v>
      </c>
      <c r="F43" s="6"/>
      <c r="G43" s="7"/>
      <c r="H43" s="38">
        <f t="shared" si="11"/>
        <v>11</v>
      </c>
      <c r="I43" s="47">
        <f t="shared" si="12"/>
        <v>6</v>
      </c>
      <c r="J43" s="67">
        <f t="shared" si="13"/>
        <v>17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1" customHeight="1" x14ac:dyDescent="0.25">
      <c r="A44" s="5" t="s">
        <v>7</v>
      </c>
      <c r="B44" s="147"/>
      <c r="C44" s="37"/>
      <c r="D44" s="6">
        <v>8</v>
      </c>
      <c r="E44" s="6">
        <v>3</v>
      </c>
      <c r="F44" s="6"/>
      <c r="G44" s="9"/>
      <c r="H44" s="38">
        <f t="shared" si="11"/>
        <v>8</v>
      </c>
      <c r="I44" s="47">
        <f t="shared" si="12"/>
        <v>3</v>
      </c>
      <c r="J44" s="67">
        <f t="shared" si="13"/>
        <v>11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8" customHeight="1" x14ac:dyDescent="0.25">
      <c r="A45" s="5" t="s">
        <v>8</v>
      </c>
      <c r="B45" s="147"/>
      <c r="C45" s="37"/>
      <c r="D45" s="6"/>
      <c r="E45" s="6"/>
      <c r="F45" s="6"/>
      <c r="G45" s="9"/>
      <c r="H45" s="38">
        <f t="shared" si="11"/>
        <v>0</v>
      </c>
      <c r="I45" s="47">
        <f t="shared" si="12"/>
        <v>0</v>
      </c>
      <c r="J45" s="67">
        <f t="shared" si="13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9.5" thickBot="1" x14ac:dyDescent="0.3">
      <c r="A46" s="11" t="s">
        <v>9</v>
      </c>
      <c r="B46" s="39">
        <f>SUM(B40:B45)</f>
        <v>11</v>
      </c>
      <c r="C46" s="39">
        <f t="shared" ref="C46:G46" si="14">SUM(C40:C45)</f>
        <v>20</v>
      </c>
      <c r="D46" s="39">
        <f t="shared" si="14"/>
        <v>39</v>
      </c>
      <c r="E46" s="39">
        <f t="shared" si="14"/>
        <v>29</v>
      </c>
      <c r="F46" s="39">
        <f t="shared" si="14"/>
        <v>18</v>
      </c>
      <c r="G46" s="39">
        <f t="shared" si="14"/>
        <v>35</v>
      </c>
      <c r="H46" s="38">
        <f t="shared" si="11"/>
        <v>68</v>
      </c>
      <c r="I46" s="47">
        <f t="shared" si="12"/>
        <v>84</v>
      </c>
      <c r="J46" s="67">
        <f t="shared" si="13"/>
        <v>152</v>
      </c>
      <c r="K46" s="2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5"/>
      <c r="I47" s="25"/>
      <c r="J47" s="2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31.5" customHeight="1" x14ac:dyDescent="0.25">
      <c r="A50" s="224" t="s">
        <v>30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128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 thickBot="1" x14ac:dyDescent="0.3">
      <c r="A51" s="226" t="s">
        <v>34</v>
      </c>
      <c r="B51" s="226"/>
      <c r="C51" s="226"/>
      <c r="D51" s="226"/>
      <c r="E51" s="226"/>
      <c r="F51" s="226"/>
      <c r="G51" s="226"/>
      <c r="H51" s="226"/>
      <c r="I51" s="2"/>
      <c r="J51" s="228" t="s">
        <v>63</v>
      </c>
      <c r="K51" s="228"/>
      <c r="L51" s="228"/>
      <c r="M51" s="228"/>
      <c r="N51" s="228"/>
      <c r="O51" s="228"/>
      <c r="P51" s="228"/>
      <c r="Q51" s="228"/>
      <c r="R51" s="228"/>
      <c r="S51" s="228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thickBot="1" x14ac:dyDescent="0.3">
      <c r="A52" s="229"/>
      <c r="B52" s="209" t="s">
        <v>31</v>
      </c>
      <c r="C52" s="209"/>
      <c r="D52" s="209" t="s">
        <v>32</v>
      </c>
      <c r="E52" s="225"/>
      <c r="F52" s="212" t="s">
        <v>9</v>
      </c>
      <c r="G52" s="213"/>
      <c r="H52" s="227"/>
      <c r="I52" s="2"/>
      <c r="J52" s="58" t="s">
        <v>109</v>
      </c>
      <c r="K52" s="209" t="s">
        <v>35</v>
      </c>
      <c r="L52" s="209"/>
      <c r="M52" s="210" t="s">
        <v>106</v>
      </c>
      <c r="N52" s="222"/>
      <c r="O52" s="209" t="s">
        <v>36</v>
      </c>
      <c r="P52" s="209"/>
      <c r="Q52" s="210" t="s">
        <v>102</v>
      </c>
      <c r="R52" s="222"/>
      <c r="S52" s="212" t="s">
        <v>9</v>
      </c>
      <c r="T52" s="213"/>
      <c r="U52" s="214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30"/>
      <c r="B53" s="3" t="s">
        <v>0</v>
      </c>
      <c r="C53" s="3" t="s">
        <v>1</v>
      </c>
      <c r="D53" s="3" t="s">
        <v>0</v>
      </c>
      <c r="E53" s="4" t="s">
        <v>1</v>
      </c>
      <c r="F53" s="60" t="s">
        <v>0</v>
      </c>
      <c r="G53" s="14" t="s">
        <v>1</v>
      </c>
      <c r="H53" s="61" t="s">
        <v>10</v>
      </c>
      <c r="I53" s="2"/>
      <c r="J53" s="59"/>
      <c r="K53" s="3" t="s">
        <v>0</v>
      </c>
      <c r="L53" s="4" t="s">
        <v>1</v>
      </c>
      <c r="M53" s="3" t="s">
        <v>0</v>
      </c>
      <c r="N53" s="4" t="s">
        <v>1</v>
      </c>
      <c r="O53" s="3" t="s">
        <v>0</v>
      </c>
      <c r="P53" s="4" t="s">
        <v>1</v>
      </c>
      <c r="Q53" s="3" t="s">
        <v>0</v>
      </c>
      <c r="R53" s="4" t="s">
        <v>1</v>
      </c>
      <c r="S53" s="60" t="s">
        <v>0</v>
      </c>
      <c r="T53" s="14" t="s">
        <v>1</v>
      </c>
      <c r="U53" s="34" t="s">
        <v>10</v>
      </c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8.75" x14ac:dyDescent="0.25">
      <c r="A54" s="5" t="s">
        <v>2</v>
      </c>
      <c r="B54" s="6">
        <v>23</v>
      </c>
      <c r="C54" s="6">
        <v>96</v>
      </c>
      <c r="D54" s="6"/>
      <c r="E54" s="9">
        <v>33</v>
      </c>
      <c r="F54" s="62">
        <f>B54+D54</f>
        <v>23</v>
      </c>
      <c r="G54" s="63">
        <f>C54+E54</f>
        <v>129</v>
      </c>
      <c r="H54" s="64">
        <f>B54+C54+D54+E54</f>
        <v>152</v>
      </c>
      <c r="I54" s="2"/>
      <c r="J54" s="5" t="s">
        <v>2</v>
      </c>
      <c r="K54" s="6">
        <v>9</v>
      </c>
      <c r="L54" s="9">
        <v>25</v>
      </c>
      <c r="M54" s="22">
        <v>6</v>
      </c>
      <c r="N54" s="41">
        <v>17</v>
      </c>
      <c r="O54" s="6">
        <v>2</v>
      </c>
      <c r="P54" s="9">
        <v>8</v>
      </c>
      <c r="Q54" s="6">
        <v>4</v>
      </c>
      <c r="R54" s="7">
        <v>14</v>
      </c>
      <c r="S54" s="69">
        <f>K54+M54+O54+Q54</f>
        <v>21</v>
      </c>
      <c r="T54" s="195">
        <f>L54+N54+P54+R54</f>
        <v>64</v>
      </c>
      <c r="U54" s="19">
        <f>K54+L54+M54+N54+O54+P54+Q54+R54</f>
        <v>85</v>
      </c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8.75" x14ac:dyDescent="0.25">
      <c r="A55" s="5" t="s">
        <v>3</v>
      </c>
      <c r="B55" s="6">
        <v>29</v>
      </c>
      <c r="C55" s="6">
        <v>71</v>
      </c>
      <c r="D55" s="6">
        <v>3</v>
      </c>
      <c r="E55" s="9">
        <v>17</v>
      </c>
      <c r="F55" s="62">
        <f t="shared" ref="F55:F60" si="15">B55+D55</f>
        <v>32</v>
      </c>
      <c r="G55" s="63">
        <f t="shared" ref="G55:G60" si="16">C55+E55</f>
        <v>88</v>
      </c>
      <c r="H55" s="64">
        <f t="shared" ref="H55:H60" si="17">B55+C55+D55+E55</f>
        <v>120</v>
      </c>
      <c r="I55" s="2"/>
      <c r="J55" s="5" t="s">
        <v>3</v>
      </c>
      <c r="K55" s="6">
        <v>16</v>
      </c>
      <c r="L55" s="9">
        <v>19</v>
      </c>
      <c r="M55" s="22">
        <v>8</v>
      </c>
      <c r="N55" s="41">
        <v>39</v>
      </c>
      <c r="O55" s="6">
        <v>3</v>
      </c>
      <c r="P55" s="9">
        <v>8</v>
      </c>
      <c r="Q55" s="6"/>
      <c r="R55" s="7"/>
      <c r="S55" s="69">
        <f t="shared" ref="S55:S60" si="18">K55+M55+O55+Q55</f>
        <v>27</v>
      </c>
      <c r="T55" s="195">
        <f t="shared" ref="T55:T60" si="19">L55+N55+P55+R55</f>
        <v>66</v>
      </c>
      <c r="U55" s="19">
        <f t="shared" ref="U55:U60" si="20">K55+L55+M55+N55+O55+P55+Q55+R55</f>
        <v>93</v>
      </c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 x14ac:dyDescent="0.25">
      <c r="A56" s="5" t="s">
        <v>4</v>
      </c>
      <c r="B56" s="6">
        <v>24</v>
      </c>
      <c r="C56" s="6">
        <v>115</v>
      </c>
      <c r="D56" s="6"/>
      <c r="E56" s="9">
        <v>21</v>
      </c>
      <c r="F56" s="62">
        <f t="shared" si="15"/>
        <v>24</v>
      </c>
      <c r="G56" s="63">
        <f t="shared" si="16"/>
        <v>136</v>
      </c>
      <c r="H56" s="64">
        <f t="shared" si="17"/>
        <v>160</v>
      </c>
      <c r="I56" s="2"/>
      <c r="J56" s="5" t="s">
        <v>4</v>
      </c>
      <c r="K56" s="6">
        <v>8</v>
      </c>
      <c r="L56" s="9">
        <v>17</v>
      </c>
      <c r="M56" s="22">
        <v>9</v>
      </c>
      <c r="N56" s="41">
        <v>25</v>
      </c>
      <c r="O56" s="6"/>
      <c r="P56" s="9"/>
      <c r="Q56" s="6"/>
      <c r="R56" s="7"/>
      <c r="S56" s="69">
        <f t="shared" si="18"/>
        <v>17</v>
      </c>
      <c r="T56" s="195">
        <f t="shared" si="19"/>
        <v>42</v>
      </c>
      <c r="U56" s="19">
        <f t="shared" si="20"/>
        <v>59</v>
      </c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 x14ac:dyDescent="0.25">
      <c r="A57" s="5" t="s">
        <v>5</v>
      </c>
      <c r="B57" s="6">
        <v>21</v>
      </c>
      <c r="C57" s="6">
        <v>89</v>
      </c>
      <c r="D57" s="6">
        <v>2</v>
      </c>
      <c r="E57" s="9">
        <v>22</v>
      </c>
      <c r="F57" s="62">
        <f t="shared" si="15"/>
        <v>23</v>
      </c>
      <c r="G57" s="63">
        <f t="shared" si="16"/>
        <v>111</v>
      </c>
      <c r="H57" s="64">
        <f t="shared" si="17"/>
        <v>134</v>
      </c>
      <c r="I57" s="70"/>
      <c r="J57" s="68" t="s">
        <v>5</v>
      </c>
      <c r="K57" s="6">
        <v>18</v>
      </c>
      <c r="L57" s="9">
        <v>32</v>
      </c>
      <c r="M57" s="22">
        <v>7</v>
      </c>
      <c r="N57" s="41">
        <v>36</v>
      </c>
      <c r="O57" s="6"/>
      <c r="P57" s="9">
        <v>7</v>
      </c>
      <c r="Q57" s="6"/>
      <c r="R57" s="7"/>
      <c r="S57" s="69">
        <f t="shared" si="18"/>
        <v>25</v>
      </c>
      <c r="T57" s="195">
        <f t="shared" si="19"/>
        <v>75</v>
      </c>
      <c r="U57" s="19">
        <f t="shared" si="20"/>
        <v>100</v>
      </c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8.75" x14ac:dyDescent="0.25">
      <c r="A58" s="5" t="s">
        <v>33</v>
      </c>
      <c r="B58" s="6">
        <v>3</v>
      </c>
      <c r="C58" s="6">
        <v>10</v>
      </c>
      <c r="D58" s="12"/>
      <c r="E58" s="9"/>
      <c r="F58" s="62">
        <f t="shared" si="15"/>
        <v>3</v>
      </c>
      <c r="G58" s="63">
        <f t="shared" si="16"/>
        <v>10</v>
      </c>
      <c r="H58" s="64">
        <f t="shared" si="17"/>
        <v>13</v>
      </c>
      <c r="I58" s="2"/>
      <c r="J58" s="5" t="s">
        <v>7</v>
      </c>
      <c r="K58" s="6">
        <v>17</v>
      </c>
      <c r="L58" s="9">
        <v>13</v>
      </c>
      <c r="M58" s="22"/>
      <c r="N58" s="41"/>
      <c r="O58" s="6"/>
      <c r="P58" s="9"/>
      <c r="Q58" s="6"/>
      <c r="R58" s="7"/>
      <c r="S58" s="69">
        <f t="shared" si="18"/>
        <v>17</v>
      </c>
      <c r="T58" s="195">
        <f t="shared" si="19"/>
        <v>13</v>
      </c>
      <c r="U58" s="19">
        <f t="shared" si="20"/>
        <v>30</v>
      </c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1" customHeight="1" x14ac:dyDescent="0.25">
      <c r="A59" s="65" t="s">
        <v>8</v>
      </c>
      <c r="B59" s="6"/>
      <c r="C59" s="6"/>
      <c r="D59" s="12"/>
      <c r="E59" s="9"/>
      <c r="F59" s="62">
        <f t="shared" si="15"/>
        <v>0</v>
      </c>
      <c r="G59" s="63">
        <f t="shared" si="16"/>
        <v>0</v>
      </c>
      <c r="H59" s="64">
        <f t="shared" si="17"/>
        <v>0</v>
      </c>
      <c r="I59" s="2"/>
      <c r="J59" s="5" t="s">
        <v>8</v>
      </c>
      <c r="K59" s="6"/>
      <c r="L59" s="9">
        <v>1</v>
      </c>
      <c r="M59" s="22"/>
      <c r="N59" s="41"/>
      <c r="O59" s="6"/>
      <c r="P59" s="9"/>
      <c r="Q59" s="6"/>
      <c r="R59" s="7"/>
      <c r="S59" s="69">
        <f t="shared" si="18"/>
        <v>0</v>
      </c>
      <c r="T59" s="195">
        <f t="shared" si="19"/>
        <v>1</v>
      </c>
      <c r="U59" s="19">
        <f t="shared" si="20"/>
        <v>1</v>
      </c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9.5" thickBot="1" x14ac:dyDescent="0.3">
      <c r="A60" s="66" t="s">
        <v>9</v>
      </c>
      <c r="B60" s="12">
        <f>SUM(B54:B59)</f>
        <v>100</v>
      </c>
      <c r="C60" s="12">
        <f t="shared" ref="C60:E60" si="21">SUM(C54:C59)</f>
        <v>381</v>
      </c>
      <c r="D60" s="12">
        <f t="shared" si="21"/>
        <v>5</v>
      </c>
      <c r="E60" s="12">
        <f t="shared" si="21"/>
        <v>93</v>
      </c>
      <c r="F60" s="62">
        <f t="shared" si="15"/>
        <v>105</v>
      </c>
      <c r="G60" s="63">
        <f t="shared" si="16"/>
        <v>474</v>
      </c>
      <c r="H60" s="175">
        <f t="shared" si="17"/>
        <v>579</v>
      </c>
      <c r="I60" s="2"/>
      <c r="J60" s="11" t="s">
        <v>9</v>
      </c>
      <c r="K60" s="12">
        <f>SUM(K54:K59)</f>
        <v>68</v>
      </c>
      <c r="L60" s="12">
        <f t="shared" ref="L60:R60" si="22">SUM(L54:L59)</f>
        <v>107</v>
      </c>
      <c r="M60" s="12">
        <f t="shared" si="22"/>
        <v>30</v>
      </c>
      <c r="N60" s="12">
        <f t="shared" si="22"/>
        <v>117</v>
      </c>
      <c r="O60" s="12">
        <f t="shared" si="22"/>
        <v>5</v>
      </c>
      <c r="P60" s="12">
        <f t="shared" si="22"/>
        <v>23</v>
      </c>
      <c r="Q60" s="12">
        <f t="shared" si="22"/>
        <v>4</v>
      </c>
      <c r="R60" s="12">
        <f t="shared" si="22"/>
        <v>14</v>
      </c>
      <c r="S60" s="69">
        <f t="shared" si="18"/>
        <v>107</v>
      </c>
      <c r="T60" s="195">
        <f t="shared" si="19"/>
        <v>261</v>
      </c>
      <c r="U60" s="19">
        <f t="shared" si="20"/>
        <v>368</v>
      </c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8.75" x14ac:dyDescent="0.25">
      <c r="A61" s="2"/>
      <c r="B61" s="2"/>
      <c r="C61" s="2"/>
      <c r="D61" s="2"/>
      <c r="E61" s="2"/>
      <c r="F61" s="25"/>
      <c r="G61" s="25"/>
      <c r="H61" s="25"/>
      <c r="I61" s="2"/>
      <c r="J61" s="71"/>
      <c r="K61" s="72"/>
      <c r="L61" s="72"/>
      <c r="M61" s="72"/>
      <c r="N61" s="72"/>
      <c r="O61" s="72"/>
      <c r="P61" s="72"/>
      <c r="Q61" s="74"/>
      <c r="R61" s="74"/>
      <c r="S61" s="73"/>
      <c r="T61" s="25"/>
      <c r="U61" s="25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52.5" customHeight="1" thickBot="1" x14ac:dyDescent="0.3">
      <c r="A62" s="215" t="s">
        <v>37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2"/>
      <c r="AE62" s="2"/>
    </row>
    <row r="63" spans="1:31" ht="15.75" thickBot="1" x14ac:dyDescent="0.3">
      <c r="A63" s="217"/>
      <c r="B63" s="209" t="s">
        <v>38</v>
      </c>
      <c r="C63" s="209"/>
      <c r="D63" s="209" t="s">
        <v>98</v>
      </c>
      <c r="E63" s="209"/>
      <c r="F63" s="210" t="s">
        <v>40</v>
      </c>
      <c r="G63" s="222"/>
      <c r="H63" s="211" t="s">
        <v>41</v>
      </c>
      <c r="I63" s="222"/>
      <c r="J63" s="210" t="s">
        <v>42</v>
      </c>
      <c r="K63" s="218"/>
      <c r="L63" s="212" t="s">
        <v>9</v>
      </c>
      <c r="M63" s="213"/>
      <c r="N63" s="21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17"/>
      <c r="B64" s="3" t="s">
        <v>0</v>
      </c>
      <c r="C64" s="3" t="s">
        <v>1</v>
      </c>
      <c r="D64" s="3" t="s">
        <v>0</v>
      </c>
      <c r="E64" s="3" t="s">
        <v>1</v>
      </c>
      <c r="F64" s="3" t="s">
        <v>0</v>
      </c>
      <c r="G64" s="3" t="s">
        <v>1</v>
      </c>
      <c r="H64" s="3" t="s">
        <v>0</v>
      </c>
      <c r="I64" s="3" t="s">
        <v>1</v>
      </c>
      <c r="J64" s="3" t="s">
        <v>0</v>
      </c>
      <c r="K64" s="3" t="s">
        <v>1</v>
      </c>
      <c r="L64" s="60" t="s">
        <v>0</v>
      </c>
      <c r="M64" s="14" t="s">
        <v>1</v>
      </c>
      <c r="N64" s="61" t="s">
        <v>10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8.75" x14ac:dyDescent="0.25">
      <c r="A65" s="5" t="s">
        <v>2</v>
      </c>
      <c r="B65" s="22">
        <v>5</v>
      </c>
      <c r="C65" s="22">
        <v>17</v>
      </c>
      <c r="D65" s="22">
        <v>1</v>
      </c>
      <c r="E65" s="22">
        <v>12</v>
      </c>
      <c r="F65" s="22">
        <v>17</v>
      </c>
      <c r="G65" s="22">
        <v>2</v>
      </c>
      <c r="H65" s="22">
        <v>8</v>
      </c>
      <c r="I65" s="22">
        <v>3</v>
      </c>
      <c r="J65" s="22">
        <v>9</v>
      </c>
      <c r="K65" s="41">
        <v>30</v>
      </c>
      <c r="L65" s="38">
        <f>B65+D65+F65+H65+J65</f>
        <v>40</v>
      </c>
      <c r="M65" s="47">
        <f>C65+E65+G65+I65+K65</f>
        <v>64</v>
      </c>
      <c r="N65" s="48">
        <f>B65+C65+D65+E65+F65+G65+H65+I65+J65+K65</f>
        <v>104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 x14ac:dyDescent="0.25">
      <c r="A66" s="5" t="s">
        <v>3</v>
      </c>
      <c r="B66" s="22">
        <v>4</v>
      </c>
      <c r="C66" s="22">
        <v>13</v>
      </c>
      <c r="D66" s="22"/>
      <c r="E66" s="22"/>
      <c r="F66" s="22">
        <v>12</v>
      </c>
      <c r="G66" s="22">
        <v>4</v>
      </c>
      <c r="H66" s="22">
        <v>16</v>
      </c>
      <c r="I66" s="22">
        <v>4</v>
      </c>
      <c r="J66" s="22">
        <v>7</v>
      </c>
      <c r="K66" s="41">
        <v>18</v>
      </c>
      <c r="L66" s="38">
        <f t="shared" ref="L66:L71" si="23">B66+D66+F66+H66+J66</f>
        <v>39</v>
      </c>
      <c r="M66" s="47">
        <f t="shared" ref="M66:M71" si="24">C66+E66+G66+I66+K66</f>
        <v>39</v>
      </c>
      <c r="N66" s="48">
        <f t="shared" ref="N66:N71" si="25">B66+C66+D66+E66+F66+G66+H66+I66+J66+K66</f>
        <v>78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8.75" x14ac:dyDescent="0.25">
      <c r="A67" s="5" t="s">
        <v>4</v>
      </c>
      <c r="B67" s="22">
        <v>3</v>
      </c>
      <c r="C67" s="22">
        <v>8</v>
      </c>
      <c r="D67" s="22"/>
      <c r="E67" s="22"/>
      <c r="F67" s="22">
        <v>20</v>
      </c>
      <c r="G67" s="22">
        <v>1</v>
      </c>
      <c r="H67" s="22">
        <v>9</v>
      </c>
      <c r="I67" s="22">
        <v>2</v>
      </c>
      <c r="J67" s="22">
        <v>5</v>
      </c>
      <c r="K67" s="41">
        <v>22</v>
      </c>
      <c r="L67" s="38">
        <f t="shared" si="23"/>
        <v>37</v>
      </c>
      <c r="M67" s="47">
        <f t="shared" si="24"/>
        <v>33</v>
      </c>
      <c r="N67" s="48">
        <f t="shared" si="25"/>
        <v>70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8.75" x14ac:dyDescent="0.25">
      <c r="A68" s="5" t="s">
        <v>5</v>
      </c>
      <c r="B68" s="22">
        <v>5</v>
      </c>
      <c r="C68" s="22">
        <v>7</v>
      </c>
      <c r="D68" s="22"/>
      <c r="E68" s="22"/>
      <c r="F68" s="22">
        <v>21</v>
      </c>
      <c r="G68" s="22">
        <v>6</v>
      </c>
      <c r="H68" s="22">
        <v>10</v>
      </c>
      <c r="I68" s="22">
        <v>16</v>
      </c>
      <c r="J68" s="22">
        <v>4</v>
      </c>
      <c r="K68" s="41">
        <v>13</v>
      </c>
      <c r="L68" s="38">
        <f t="shared" si="23"/>
        <v>40</v>
      </c>
      <c r="M68" s="47">
        <f t="shared" si="24"/>
        <v>42</v>
      </c>
      <c r="N68" s="48">
        <f t="shared" si="25"/>
        <v>82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9.5" customHeight="1" thickBot="1" x14ac:dyDescent="0.3">
      <c r="A69" s="5" t="s">
        <v>7</v>
      </c>
      <c r="B69" s="22">
        <v>3</v>
      </c>
      <c r="C69" s="22">
        <v>2</v>
      </c>
      <c r="D69" s="22"/>
      <c r="E69" s="22"/>
      <c r="F69" s="22">
        <v>11</v>
      </c>
      <c r="G69" s="22">
        <v>21</v>
      </c>
      <c r="H69" s="22">
        <v>9</v>
      </c>
      <c r="I69" s="22">
        <v>14</v>
      </c>
      <c r="J69" s="22">
        <v>4</v>
      </c>
      <c r="K69" s="10">
        <v>9</v>
      </c>
      <c r="L69" s="38">
        <f t="shared" si="23"/>
        <v>27</v>
      </c>
      <c r="M69" s="47">
        <f>C69+E69+G69+I69+K69</f>
        <v>46</v>
      </c>
      <c r="N69" s="48">
        <f t="shared" si="25"/>
        <v>73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9.5" customHeight="1" x14ac:dyDescent="0.25">
      <c r="A70" s="5" t="s">
        <v>8</v>
      </c>
      <c r="B70" s="22"/>
      <c r="C70" s="22"/>
      <c r="D70" s="22"/>
      <c r="E70" s="22"/>
      <c r="F70" s="22"/>
      <c r="G70" s="22"/>
      <c r="H70" s="22"/>
      <c r="I70" s="22"/>
      <c r="J70" s="22"/>
      <c r="K70" s="10"/>
      <c r="L70" s="38">
        <f t="shared" si="23"/>
        <v>0</v>
      </c>
      <c r="M70" s="47">
        <f t="shared" si="24"/>
        <v>0</v>
      </c>
      <c r="N70" s="48">
        <f t="shared" si="25"/>
        <v>0</v>
      </c>
      <c r="O70" s="2"/>
      <c r="P70" s="219" t="s">
        <v>48</v>
      </c>
      <c r="Q70" s="220"/>
      <c r="R70" s="203" t="s">
        <v>49</v>
      </c>
      <c r="S70" s="221"/>
      <c r="T70" s="203" t="s">
        <v>50</v>
      </c>
      <c r="U70" s="204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9.5" thickBot="1" x14ac:dyDescent="0.3">
      <c r="A71" s="11" t="s">
        <v>9</v>
      </c>
      <c r="B71" s="39">
        <f>SUM(B65:B70)</f>
        <v>20</v>
      </c>
      <c r="C71" s="39">
        <f t="shared" ref="C71:K71" si="26">SUM(C65:C70)</f>
        <v>47</v>
      </c>
      <c r="D71" s="39">
        <f t="shared" si="26"/>
        <v>1</v>
      </c>
      <c r="E71" s="39">
        <f t="shared" si="26"/>
        <v>12</v>
      </c>
      <c r="F71" s="39">
        <f t="shared" si="26"/>
        <v>81</v>
      </c>
      <c r="G71" s="39">
        <f t="shared" si="26"/>
        <v>34</v>
      </c>
      <c r="H71" s="39">
        <f t="shared" si="26"/>
        <v>52</v>
      </c>
      <c r="I71" s="39">
        <f t="shared" si="26"/>
        <v>39</v>
      </c>
      <c r="J71" s="39">
        <f t="shared" si="26"/>
        <v>29</v>
      </c>
      <c r="K71" s="39">
        <f t="shared" si="26"/>
        <v>92</v>
      </c>
      <c r="L71" s="38">
        <f t="shared" si="23"/>
        <v>183</v>
      </c>
      <c r="M71" s="47">
        <f t="shared" si="24"/>
        <v>224</v>
      </c>
      <c r="N71" s="48">
        <f t="shared" si="25"/>
        <v>407</v>
      </c>
      <c r="O71" s="2"/>
      <c r="P71" s="205">
        <f>P13+P24+P35+H46+F60+S60+L71+N82</f>
        <v>1812</v>
      </c>
      <c r="Q71" s="206"/>
      <c r="R71" s="207">
        <f>Q13+Q24+Q35+I46+G60+T60+M71+O82</f>
        <v>1949</v>
      </c>
      <c r="S71" s="206"/>
      <c r="T71" s="207">
        <f>R13+R24+R35+J46+H60+U60+N71+P82</f>
        <v>3761</v>
      </c>
      <c r="U71" s="208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5"/>
      <c r="M72" s="25"/>
      <c r="N72" s="2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63.75" customHeight="1" thickBot="1" x14ac:dyDescent="0.3">
      <c r="A73" s="216" t="s">
        <v>43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76"/>
      <c r="O73" s="76"/>
      <c r="P73" s="76"/>
      <c r="Q73" s="76"/>
      <c r="R73" s="76"/>
      <c r="S73" s="76"/>
      <c r="T73" s="76"/>
      <c r="U73" s="76"/>
      <c r="V73" s="75"/>
      <c r="W73" s="75"/>
      <c r="X73" s="75"/>
      <c r="Y73" s="75"/>
      <c r="Z73" s="2"/>
      <c r="AA73" s="2"/>
      <c r="AB73" s="2"/>
      <c r="AC73" s="2"/>
      <c r="AD73" s="2"/>
      <c r="AE73" s="2"/>
    </row>
    <row r="74" spans="1:31" ht="15" customHeight="1" thickBot="1" x14ac:dyDescent="0.3">
      <c r="A74" s="217"/>
      <c r="B74" s="209" t="s">
        <v>99</v>
      </c>
      <c r="C74" s="209"/>
      <c r="D74" s="209" t="s">
        <v>45</v>
      </c>
      <c r="E74" s="209"/>
      <c r="F74" s="209" t="s">
        <v>44</v>
      </c>
      <c r="G74" s="209"/>
      <c r="H74" s="209" t="s">
        <v>46</v>
      </c>
      <c r="I74" s="209"/>
      <c r="J74" s="209" t="s">
        <v>100</v>
      </c>
      <c r="K74" s="209"/>
      <c r="L74" s="210" t="s">
        <v>47</v>
      </c>
      <c r="M74" s="211"/>
      <c r="N74" s="212" t="s">
        <v>9</v>
      </c>
      <c r="O74" s="213"/>
      <c r="P74" s="214"/>
      <c r="Q74" s="24"/>
      <c r="R74" s="24"/>
      <c r="S74" s="24"/>
      <c r="T74" s="24"/>
      <c r="U74" s="24"/>
      <c r="V74" s="24"/>
      <c r="W74" s="24"/>
      <c r="X74" s="24"/>
      <c r="Y74" s="24"/>
      <c r="Z74" s="2"/>
      <c r="AA74" s="2"/>
      <c r="AB74" s="2"/>
      <c r="AC74" s="2"/>
      <c r="AD74" s="2"/>
      <c r="AE74" s="2"/>
    </row>
    <row r="75" spans="1:31" x14ac:dyDescent="0.25">
      <c r="A75" s="217"/>
      <c r="B75" s="3" t="s">
        <v>0</v>
      </c>
      <c r="C75" s="3" t="s">
        <v>1</v>
      </c>
      <c r="D75" s="3" t="s">
        <v>0</v>
      </c>
      <c r="E75" s="3" t="s">
        <v>1</v>
      </c>
      <c r="F75" s="3" t="s">
        <v>0</v>
      </c>
      <c r="G75" s="3" t="s">
        <v>1</v>
      </c>
      <c r="H75" s="3" t="s">
        <v>0</v>
      </c>
      <c r="I75" s="4" t="s">
        <v>1</v>
      </c>
      <c r="J75" s="3" t="s">
        <v>0</v>
      </c>
      <c r="K75" s="4" t="s">
        <v>1</v>
      </c>
      <c r="L75" s="3" t="s">
        <v>0</v>
      </c>
      <c r="M75" s="4" t="s">
        <v>1</v>
      </c>
      <c r="N75" s="60" t="s">
        <v>0</v>
      </c>
      <c r="O75" s="14" t="s">
        <v>1</v>
      </c>
      <c r="P75" s="61" t="s">
        <v>10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8.75" x14ac:dyDescent="0.25">
      <c r="A76" s="5" t="s">
        <v>2</v>
      </c>
      <c r="B76" s="22"/>
      <c r="C76" s="22"/>
      <c r="D76" s="22">
        <v>7</v>
      </c>
      <c r="E76" s="22">
        <v>30</v>
      </c>
      <c r="F76" s="22">
        <v>3</v>
      </c>
      <c r="G76" s="22">
        <v>27</v>
      </c>
      <c r="H76" s="22">
        <v>14</v>
      </c>
      <c r="I76" s="22">
        <v>13</v>
      </c>
      <c r="J76" s="22">
        <v>6</v>
      </c>
      <c r="K76" s="41">
        <v>5</v>
      </c>
      <c r="L76" s="22">
        <v>4</v>
      </c>
      <c r="M76" s="10">
        <v>5</v>
      </c>
      <c r="N76" s="170">
        <f>B76+D76+F76+H76+J76+L76</f>
        <v>34</v>
      </c>
      <c r="O76" s="47">
        <f>C76+E76+G76+I76+K76+M76</f>
        <v>80</v>
      </c>
      <c r="P76" s="48">
        <f>B76+C76+D76+E76+F76+G76+H76+I76+J76+K76+L76+M76</f>
        <v>114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8.75" x14ac:dyDescent="0.25">
      <c r="A77" s="5" t="s">
        <v>3</v>
      </c>
      <c r="B77" s="22"/>
      <c r="C77" s="22"/>
      <c r="D77" s="22"/>
      <c r="E77" s="22"/>
      <c r="F77" s="22">
        <v>3</v>
      </c>
      <c r="G77" s="22">
        <v>9</v>
      </c>
      <c r="H77" s="22">
        <v>18</v>
      </c>
      <c r="I77" s="22">
        <v>9</v>
      </c>
      <c r="J77" s="22"/>
      <c r="K77" s="41"/>
      <c r="L77" s="22">
        <v>2</v>
      </c>
      <c r="M77" s="85">
        <v>13</v>
      </c>
      <c r="N77" s="171">
        <f t="shared" ref="N77:N82" si="27">B77+D77+F77+H77+J77+L77</f>
        <v>23</v>
      </c>
      <c r="O77" s="47">
        <f t="shared" ref="O77:O82" si="28">C77+E77+G77+I77+K77+M77</f>
        <v>31</v>
      </c>
      <c r="P77" s="48">
        <f t="shared" ref="P77:P82" si="29">B77+C77+D77+E77+F77+G77+H77+I77+J77+K77+L77+M77</f>
        <v>54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8.75" x14ac:dyDescent="0.25">
      <c r="A78" s="5" t="s">
        <v>4</v>
      </c>
      <c r="B78" s="22"/>
      <c r="C78" s="22"/>
      <c r="D78" s="22">
        <v>4</v>
      </c>
      <c r="E78" s="22">
        <v>14</v>
      </c>
      <c r="F78" s="22">
        <v>7</v>
      </c>
      <c r="G78" s="22">
        <v>8</v>
      </c>
      <c r="H78" s="22">
        <v>22</v>
      </c>
      <c r="I78" s="22">
        <v>5</v>
      </c>
      <c r="J78" s="22"/>
      <c r="K78" s="41"/>
      <c r="L78" s="22">
        <v>3</v>
      </c>
      <c r="M78" s="10">
        <v>7</v>
      </c>
      <c r="N78" s="172">
        <f t="shared" si="27"/>
        <v>36</v>
      </c>
      <c r="O78" s="47">
        <f t="shared" si="28"/>
        <v>34</v>
      </c>
      <c r="P78" s="48">
        <f t="shared" si="29"/>
        <v>70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8.75" x14ac:dyDescent="0.25">
      <c r="A79" s="5" t="s">
        <v>5</v>
      </c>
      <c r="B79" s="22"/>
      <c r="C79" s="22"/>
      <c r="D79" s="22">
        <v>8</v>
      </c>
      <c r="E79" s="22">
        <v>16</v>
      </c>
      <c r="F79" s="22">
        <v>10</v>
      </c>
      <c r="G79" s="22">
        <v>10</v>
      </c>
      <c r="H79" s="22">
        <v>21</v>
      </c>
      <c r="I79" s="22">
        <v>5</v>
      </c>
      <c r="J79" s="22"/>
      <c r="K79" s="41"/>
      <c r="L79" s="22"/>
      <c r="M79" s="47"/>
      <c r="N79" s="172">
        <f t="shared" si="27"/>
        <v>39</v>
      </c>
      <c r="O79" s="47">
        <f t="shared" si="28"/>
        <v>31</v>
      </c>
      <c r="P79" s="48">
        <f t="shared" si="29"/>
        <v>70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20.25" customHeight="1" x14ac:dyDescent="0.25">
      <c r="A80" s="5" t="s">
        <v>7</v>
      </c>
      <c r="B80" s="22"/>
      <c r="C80" s="22"/>
      <c r="D80" s="22">
        <v>8</v>
      </c>
      <c r="E80" s="22">
        <v>1</v>
      </c>
      <c r="F80" s="22">
        <v>5</v>
      </c>
      <c r="G80" s="22">
        <v>1</v>
      </c>
      <c r="H80" s="22">
        <v>9</v>
      </c>
      <c r="I80" s="22">
        <v>1</v>
      </c>
      <c r="J80" s="22"/>
      <c r="K80" s="41"/>
      <c r="L80" s="22"/>
      <c r="M80" s="10"/>
      <c r="N80" s="172">
        <f t="shared" si="27"/>
        <v>22</v>
      </c>
      <c r="O80" s="47">
        <f t="shared" si="28"/>
        <v>3</v>
      </c>
      <c r="P80" s="48">
        <f t="shared" si="29"/>
        <v>25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8.75" customHeight="1" x14ac:dyDescent="0.25">
      <c r="A81" s="5" t="s">
        <v>8</v>
      </c>
      <c r="B81" s="22"/>
      <c r="C81" s="22"/>
      <c r="D81" s="22">
        <v>1</v>
      </c>
      <c r="E81" s="22"/>
      <c r="F81" s="22"/>
      <c r="G81" s="22"/>
      <c r="H81" s="22"/>
      <c r="I81" s="22"/>
      <c r="J81" s="22"/>
      <c r="K81" s="41"/>
      <c r="L81" s="22"/>
      <c r="M81" s="10"/>
      <c r="N81" s="170">
        <f t="shared" si="27"/>
        <v>1</v>
      </c>
      <c r="O81" s="47">
        <f t="shared" si="28"/>
        <v>0</v>
      </c>
      <c r="P81" s="48">
        <f t="shared" si="29"/>
        <v>1</v>
      </c>
      <c r="Q81" s="163"/>
      <c r="R81" s="163"/>
      <c r="S81" s="16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9.5" thickBot="1" x14ac:dyDescent="0.35">
      <c r="A82" s="11" t="s">
        <v>9</v>
      </c>
      <c r="B82" s="39">
        <f t="shared" ref="B82:M82" si="30">SUM(B76:B81)</f>
        <v>0</v>
      </c>
      <c r="C82" s="39">
        <f t="shared" si="30"/>
        <v>0</v>
      </c>
      <c r="D82" s="39">
        <f t="shared" si="30"/>
        <v>28</v>
      </c>
      <c r="E82" s="39">
        <f t="shared" si="30"/>
        <v>61</v>
      </c>
      <c r="F82" s="39">
        <f t="shared" si="30"/>
        <v>28</v>
      </c>
      <c r="G82" s="39">
        <f t="shared" si="30"/>
        <v>55</v>
      </c>
      <c r="H82" s="39">
        <f t="shared" si="30"/>
        <v>84</v>
      </c>
      <c r="I82" s="39">
        <f t="shared" si="30"/>
        <v>33</v>
      </c>
      <c r="J82" s="39">
        <f t="shared" si="30"/>
        <v>6</v>
      </c>
      <c r="K82" s="39">
        <f t="shared" si="30"/>
        <v>5</v>
      </c>
      <c r="L82" s="39">
        <f t="shared" si="30"/>
        <v>9</v>
      </c>
      <c r="M82" s="42">
        <f t="shared" si="30"/>
        <v>25</v>
      </c>
      <c r="N82" s="173">
        <f t="shared" si="27"/>
        <v>155</v>
      </c>
      <c r="O82" s="196">
        <f t="shared" si="28"/>
        <v>179</v>
      </c>
      <c r="P82" s="44">
        <f t="shared" si="29"/>
        <v>334</v>
      </c>
      <c r="Q82" s="164"/>
      <c r="R82" s="164"/>
      <c r="S82" s="164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5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6.5" x14ac:dyDescent="0.25">
      <c r="A84" s="138"/>
      <c r="B84" s="138"/>
      <c r="C84" s="139"/>
      <c r="D84" s="139"/>
      <c r="E84" s="139"/>
      <c r="F84" s="13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8.75" x14ac:dyDescent="0.3">
      <c r="A85" s="140"/>
      <c r="B85" s="140"/>
      <c r="C85" s="140"/>
      <c r="D85" s="140"/>
      <c r="E85" s="140"/>
      <c r="F85" s="14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2"/>
      <c r="B86" s="2"/>
      <c r="C86" s="2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</sheetData>
  <mergeCells count="74">
    <mergeCell ref="A15:R15"/>
    <mergeCell ref="A1:S1"/>
    <mergeCell ref="F2:M2"/>
    <mergeCell ref="A5:A6"/>
    <mergeCell ref="B5:C5"/>
    <mergeCell ref="D5:E5"/>
    <mergeCell ref="F5:G5"/>
    <mergeCell ref="F3:N3"/>
    <mergeCell ref="P5:R5"/>
    <mergeCell ref="H5:I5"/>
    <mergeCell ref="J5:K5"/>
    <mergeCell ref="L5:M5"/>
    <mergeCell ref="N5:O5"/>
    <mergeCell ref="L27:M27"/>
    <mergeCell ref="A16:A17"/>
    <mergeCell ref="B16:C16"/>
    <mergeCell ref="D16:E16"/>
    <mergeCell ref="F16:G16"/>
    <mergeCell ref="H16:I16"/>
    <mergeCell ref="J16:K16"/>
    <mergeCell ref="L16:M16"/>
    <mergeCell ref="A26:R26"/>
    <mergeCell ref="N16:O16"/>
    <mergeCell ref="P16:R16"/>
    <mergeCell ref="A51:H51"/>
    <mergeCell ref="B52:C52"/>
    <mergeCell ref="D52:E52"/>
    <mergeCell ref="F52:H52"/>
    <mergeCell ref="J51:S51"/>
    <mergeCell ref="K52:L52"/>
    <mergeCell ref="M52:N52"/>
    <mergeCell ref="O52:P52"/>
    <mergeCell ref="A52:A53"/>
    <mergeCell ref="S52:U52"/>
    <mergeCell ref="Q52:R52"/>
    <mergeCell ref="A37:J37"/>
    <mergeCell ref="A4:R4"/>
    <mergeCell ref="A50:S50"/>
    <mergeCell ref="H38:J38"/>
    <mergeCell ref="N27:O27"/>
    <mergeCell ref="P27:R27"/>
    <mergeCell ref="A38:A39"/>
    <mergeCell ref="B38:C38"/>
    <mergeCell ref="D38:E38"/>
    <mergeCell ref="F38:G38"/>
    <mergeCell ref="A27:A28"/>
    <mergeCell ref="B27:C27"/>
    <mergeCell ref="D27:E27"/>
    <mergeCell ref="F27:G27"/>
    <mergeCell ref="H27:I27"/>
    <mergeCell ref="J27:K27"/>
    <mergeCell ref="A62:S62"/>
    <mergeCell ref="A73:M73"/>
    <mergeCell ref="A74:A75"/>
    <mergeCell ref="B74:C74"/>
    <mergeCell ref="D74:E74"/>
    <mergeCell ref="F74:G74"/>
    <mergeCell ref="H74:I74"/>
    <mergeCell ref="J63:K63"/>
    <mergeCell ref="L63:N63"/>
    <mergeCell ref="P70:Q70"/>
    <mergeCell ref="R70:S70"/>
    <mergeCell ref="A63:A64"/>
    <mergeCell ref="B63:C63"/>
    <mergeCell ref="D63:E63"/>
    <mergeCell ref="F63:G63"/>
    <mergeCell ref="H63:I63"/>
    <mergeCell ref="T70:U70"/>
    <mergeCell ref="P71:Q71"/>
    <mergeCell ref="R71:S71"/>
    <mergeCell ref="T71:U71"/>
    <mergeCell ref="J74:K74"/>
    <mergeCell ref="L74:M74"/>
    <mergeCell ref="N74:P74"/>
  </mergeCells>
  <pageMargins left="0.70866141732283472" right="0.70866141732283472" top="0.74803149606299213" bottom="0.74803149606299213" header="0.31496062992125984" footer="0.31496062992125984"/>
  <pageSetup paperSize="9" scale="44" orientation="portrait" verticalDpi="0" r:id="rId1"/>
  <colBreaks count="1" manualBreakCount="1">
    <brk id="2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view="pageBreakPreview" topLeftCell="A58" zoomScale="95" zoomScaleNormal="41" zoomScaleSheetLayoutView="95" zoomScalePageLayoutView="39" workbookViewId="0">
      <selection activeCell="E73" sqref="E73"/>
    </sheetView>
  </sheetViews>
  <sheetFormatPr defaultRowHeight="15" x14ac:dyDescent="0.25"/>
  <cols>
    <col min="16" max="16" width="9.140625" customWidth="1"/>
  </cols>
  <sheetData>
    <row r="1" spans="1:33" ht="18.75" x14ac:dyDescent="0.3">
      <c r="A1" s="241" t="s">
        <v>108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1"/>
      <c r="O1" s="1"/>
      <c r="P1" s="1"/>
      <c r="Q1" s="1"/>
      <c r="R1" s="1"/>
      <c r="S1" s="1"/>
    </row>
    <row r="2" spans="1:33" ht="15" customHeight="1" x14ac:dyDescent="0.3">
      <c r="A2" s="258" t="s">
        <v>110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"/>
      <c r="O2" s="2"/>
      <c r="P2" s="2"/>
      <c r="Q2" s="2"/>
      <c r="R2" s="2"/>
      <c r="S2" s="2"/>
    </row>
    <row r="3" spans="1:33" ht="18.75" x14ac:dyDescent="0.25">
      <c r="A3" s="245" t="s">
        <v>52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44"/>
      <c r="O3" s="144"/>
      <c r="P3" s="2"/>
      <c r="Q3" s="2"/>
      <c r="R3" s="2"/>
      <c r="S3" s="2"/>
    </row>
    <row r="4" spans="1:33" ht="27.75" thickBot="1" x14ac:dyDescent="0.4">
      <c r="A4" s="259" t="s">
        <v>13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129"/>
      <c r="N4" s="129"/>
      <c r="O4" s="129"/>
      <c r="P4" s="129"/>
      <c r="Q4" s="129"/>
      <c r="R4" s="129"/>
      <c r="S4" s="129"/>
      <c r="T4" s="129"/>
    </row>
    <row r="5" spans="1:33" ht="15.75" customHeight="1" thickBot="1" x14ac:dyDescent="0.3">
      <c r="A5" s="217"/>
      <c r="B5" s="210" t="s">
        <v>54</v>
      </c>
      <c r="C5" s="222"/>
      <c r="D5" s="210" t="s">
        <v>53</v>
      </c>
      <c r="E5" s="222"/>
      <c r="F5" s="209" t="s">
        <v>66</v>
      </c>
      <c r="G5" s="225"/>
      <c r="H5" s="212" t="s">
        <v>9</v>
      </c>
      <c r="I5" s="213"/>
      <c r="J5" s="213"/>
      <c r="K5" s="81"/>
      <c r="L5" s="132"/>
      <c r="M5" s="132"/>
      <c r="N5" s="108"/>
      <c r="O5" s="108"/>
      <c r="P5" s="132"/>
      <c r="Q5" s="132"/>
      <c r="R5" s="102"/>
      <c r="S5" s="102"/>
      <c r="T5" s="102"/>
    </row>
    <row r="6" spans="1:33" x14ac:dyDescent="0.25">
      <c r="A6" s="217"/>
      <c r="B6" s="3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13" t="s">
        <v>0</v>
      </c>
      <c r="I6" s="14" t="s">
        <v>1</v>
      </c>
      <c r="J6" s="15" t="s">
        <v>10</v>
      </c>
      <c r="K6" s="29"/>
      <c r="L6" s="29"/>
      <c r="M6" s="29"/>
      <c r="N6" s="29"/>
      <c r="O6" s="29"/>
      <c r="P6" s="29"/>
      <c r="Q6" s="29"/>
      <c r="R6" s="50"/>
      <c r="S6" s="50"/>
      <c r="T6" s="51"/>
    </row>
    <row r="7" spans="1:33" ht="18.75" x14ac:dyDescent="0.25">
      <c r="A7" s="84" t="s">
        <v>2</v>
      </c>
      <c r="B7" s="6"/>
      <c r="C7" s="6"/>
      <c r="D7" s="6"/>
      <c r="E7" s="6"/>
      <c r="F7" s="85"/>
      <c r="G7" s="174"/>
      <c r="H7" s="18">
        <f>B7+D7+F7</f>
        <v>0</v>
      </c>
      <c r="I7" s="63">
        <f>C7+E7+G7</f>
        <v>0</v>
      </c>
      <c r="J7" s="64">
        <f>B7+C7+D7+E7+F7+G7</f>
        <v>0</v>
      </c>
      <c r="K7" s="77"/>
      <c r="L7" s="77"/>
      <c r="M7" s="77"/>
      <c r="N7" s="24"/>
      <c r="O7" s="24"/>
      <c r="P7" s="24"/>
      <c r="Q7" s="24"/>
      <c r="R7" s="78"/>
      <c r="S7" s="78"/>
      <c r="T7" s="74"/>
    </row>
    <row r="8" spans="1:33" ht="18.75" x14ac:dyDescent="0.25">
      <c r="A8" s="84" t="s">
        <v>3</v>
      </c>
      <c r="B8" s="6"/>
      <c r="C8" s="6"/>
      <c r="D8" s="6"/>
      <c r="E8" s="6"/>
      <c r="F8" s="85"/>
      <c r="G8" s="174"/>
      <c r="H8" s="18">
        <f t="shared" ref="H8:H14" si="0">B8+D8+F8</f>
        <v>0</v>
      </c>
      <c r="I8" s="63">
        <f t="shared" ref="I8:I14" si="1">C8+E8+G8</f>
        <v>0</v>
      </c>
      <c r="J8" s="64">
        <f t="shared" ref="J8:J14" si="2">B8+C8+D8+E8+F8+G8</f>
        <v>0</v>
      </c>
      <c r="K8" s="77"/>
      <c r="L8" s="77"/>
      <c r="M8" s="77"/>
      <c r="N8" s="24"/>
      <c r="O8" s="24"/>
      <c r="P8" s="24"/>
      <c r="Q8" s="24"/>
      <c r="R8" s="78"/>
      <c r="S8" s="78"/>
      <c r="T8" s="74"/>
    </row>
    <row r="9" spans="1:33" ht="18.75" x14ac:dyDescent="0.25">
      <c r="A9" s="84" t="s">
        <v>4</v>
      </c>
      <c r="B9" s="6">
        <v>8</v>
      </c>
      <c r="C9" s="6">
        <v>2</v>
      </c>
      <c r="D9" s="8">
        <v>3</v>
      </c>
      <c r="E9" s="6">
        <v>11</v>
      </c>
      <c r="F9" s="85"/>
      <c r="G9" s="174"/>
      <c r="H9" s="18">
        <f t="shared" si="0"/>
        <v>11</v>
      </c>
      <c r="I9" s="63">
        <f t="shared" si="1"/>
        <v>13</v>
      </c>
      <c r="J9" s="64">
        <f t="shared" si="2"/>
        <v>24</v>
      </c>
      <c r="K9" s="77"/>
      <c r="L9" s="79"/>
      <c r="M9" s="79"/>
      <c r="N9" s="24"/>
      <c r="O9" s="24"/>
      <c r="P9" s="24"/>
      <c r="Q9" s="24"/>
      <c r="R9" s="78"/>
      <c r="S9" s="78"/>
      <c r="T9" s="74"/>
    </row>
    <row r="10" spans="1:33" ht="18.75" x14ac:dyDescent="0.25">
      <c r="A10" s="84" t="s">
        <v>5</v>
      </c>
      <c r="B10" s="6">
        <v>8</v>
      </c>
      <c r="C10" s="6">
        <v>7</v>
      </c>
      <c r="D10" s="6"/>
      <c r="E10" s="9"/>
      <c r="F10" s="85"/>
      <c r="G10" s="174"/>
      <c r="H10" s="18">
        <f t="shared" si="0"/>
        <v>8</v>
      </c>
      <c r="I10" s="63">
        <f t="shared" si="1"/>
        <v>7</v>
      </c>
      <c r="J10" s="64">
        <f t="shared" si="2"/>
        <v>15</v>
      </c>
      <c r="K10" s="77"/>
      <c r="L10" s="77"/>
      <c r="M10" s="80"/>
      <c r="N10" s="24"/>
      <c r="O10" s="24"/>
      <c r="P10" s="24"/>
      <c r="Q10" s="24"/>
      <c r="R10" s="78"/>
      <c r="S10" s="78"/>
      <c r="T10" s="74"/>
    </row>
    <row r="11" spans="1:33" ht="18.75" x14ac:dyDescent="0.25">
      <c r="A11" s="84" t="s">
        <v>6</v>
      </c>
      <c r="B11" s="6"/>
      <c r="C11" s="6"/>
      <c r="D11" s="6"/>
      <c r="E11" s="9">
        <v>14</v>
      </c>
      <c r="F11" s="85"/>
      <c r="G11" s="174">
        <v>1</v>
      </c>
      <c r="H11" s="18">
        <f t="shared" si="0"/>
        <v>0</v>
      </c>
      <c r="I11" s="63">
        <f t="shared" si="1"/>
        <v>15</v>
      </c>
      <c r="J11" s="64">
        <f t="shared" si="2"/>
        <v>15</v>
      </c>
      <c r="K11" s="77"/>
      <c r="L11" s="77"/>
      <c r="M11" s="80"/>
      <c r="N11" s="24"/>
      <c r="O11" s="24"/>
      <c r="P11" s="24"/>
      <c r="Q11" s="24"/>
      <c r="R11" s="78"/>
      <c r="S11" s="78"/>
      <c r="T11" s="74"/>
    </row>
    <row r="12" spans="1:33" ht="18.75" x14ac:dyDescent="0.25">
      <c r="A12" s="84" t="s">
        <v>8</v>
      </c>
      <c r="B12" s="6"/>
      <c r="C12" s="6"/>
      <c r="D12" s="6"/>
      <c r="E12" s="6"/>
      <c r="F12" s="85"/>
      <c r="G12" s="174"/>
      <c r="H12" s="18">
        <f t="shared" si="0"/>
        <v>0</v>
      </c>
      <c r="I12" s="63">
        <f t="shared" si="1"/>
        <v>0</v>
      </c>
      <c r="J12" s="64">
        <f t="shared" si="2"/>
        <v>0</v>
      </c>
      <c r="K12" s="80"/>
      <c r="L12" s="77"/>
      <c r="M12" s="79"/>
      <c r="N12" s="24"/>
      <c r="O12" s="24"/>
      <c r="P12" s="24"/>
      <c r="Q12" s="24"/>
      <c r="R12" s="78"/>
      <c r="S12" s="78"/>
      <c r="T12" s="74"/>
    </row>
    <row r="13" spans="1:33" ht="18.75" x14ac:dyDescent="0.25">
      <c r="A13" s="84" t="s">
        <v>55</v>
      </c>
      <c r="B13" s="6"/>
      <c r="C13" s="6"/>
      <c r="D13" s="6"/>
      <c r="E13" s="6"/>
      <c r="F13" s="85"/>
      <c r="G13" s="174"/>
      <c r="H13" s="18">
        <f t="shared" si="0"/>
        <v>0</v>
      </c>
      <c r="I13" s="63">
        <f t="shared" si="1"/>
        <v>0</v>
      </c>
      <c r="J13" s="64">
        <f t="shared" si="2"/>
        <v>0</v>
      </c>
      <c r="K13" s="80"/>
      <c r="L13" s="77"/>
      <c r="M13" s="77"/>
      <c r="N13" s="24"/>
      <c r="O13" s="24"/>
      <c r="P13" s="24"/>
      <c r="Q13" s="24"/>
      <c r="R13" s="78"/>
      <c r="S13" s="78"/>
      <c r="T13" s="74"/>
    </row>
    <row r="14" spans="1:33" ht="19.5" thickBot="1" x14ac:dyDescent="0.3">
      <c r="A14" s="11" t="s">
        <v>9</v>
      </c>
      <c r="B14" s="12">
        <f>SUM(B7:B13)</f>
        <v>16</v>
      </c>
      <c r="C14" s="12">
        <f t="shared" ref="C14:G14" si="3">SUM(C7:C13)</f>
        <v>9</v>
      </c>
      <c r="D14" s="12">
        <f t="shared" si="3"/>
        <v>3</v>
      </c>
      <c r="E14" s="12">
        <f t="shared" si="3"/>
        <v>25</v>
      </c>
      <c r="F14" s="12">
        <f t="shared" si="3"/>
        <v>0</v>
      </c>
      <c r="G14" s="63">
        <f t="shared" si="3"/>
        <v>1</v>
      </c>
      <c r="H14" s="18">
        <f t="shared" si="0"/>
        <v>19</v>
      </c>
      <c r="I14" s="63">
        <f t="shared" si="1"/>
        <v>35</v>
      </c>
      <c r="J14" s="64">
        <f t="shared" si="2"/>
        <v>54</v>
      </c>
      <c r="K14" s="74"/>
      <c r="L14" s="74"/>
      <c r="M14" s="74"/>
      <c r="N14" s="74"/>
      <c r="O14" s="74"/>
      <c r="P14" s="74"/>
      <c r="Q14" s="74"/>
      <c r="R14" s="78"/>
      <c r="S14" s="78"/>
      <c r="T14" s="74"/>
    </row>
    <row r="15" spans="1:33" x14ac:dyDescent="0.25">
      <c r="A15" s="2"/>
      <c r="B15" s="2"/>
      <c r="C15" s="2"/>
      <c r="D15" s="2"/>
      <c r="E15" s="2"/>
      <c r="F15" s="2"/>
      <c r="G15" s="2"/>
      <c r="H15" s="25"/>
      <c r="I15" s="25"/>
      <c r="J15" s="25"/>
      <c r="K15" s="2"/>
      <c r="L15" s="2"/>
      <c r="M15" s="2"/>
      <c r="N15" s="2"/>
      <c r="O15" s="2"/>
      <c r="P15" s="2"/>
      <c r="Q15" s="2"/>
      <c r="R15" s="2"/>
      <c r="S15" s="2"/>
    </row>
    <row r="16" spans="1:33" ht="57" customHeight="1" thickBot="1" x14ac:dyDescent="0.3">
      <c r="A16" s="248" t="s">
        <v>14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9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24" ht="15.75" thickBot="1" x14ac:dyDescent="0.3">
      <c r="A17" s="246"/>
      <c r="B17" s="209" t="s">
        <v>56</v>
      </c>
      <c r="C17" s="209"/>
      <c r="D17" s="209" t="s">
        <v>58</v>
      </c>
      <c r="E17" s="209"/>
      <c r="F17" s="209" t="s">
        <v>57</v>
      </c>
      <c r="G17" s="209"/>
      <c r="H17" s="209"/>
      <c r="I17" s="209"/>
      <c r="J17" s="212" t="s">
        <v>9</v>
      </c>
      <c r="K17" s="213"/>
      <c r="L17" s="227"/>
      <c r="M17" s="20"/>
      <c r="N17" s="130"/>
      <c r="O17" s="54"/>
      <c r="P17" s="54"/>
      <c r="Q17" s="54"/>
      <c r="R17" s="54"/>
      <c r="S17" s="273"/>
      <c r="T17" s="273"/>
      <c r="U17" s="247"/>
      <c r="V17" s="247"/>
      <c r="W17" s="247"/>
    </row>
    <row r="18" spans="1:24" x14ac:dyDescent="0.25">
      <c r="A18" s="232"/>
      <c r="B18" s="3" t="s">
        <v>0</v>
      </c>
      <c r="C18" s="3" t="s">
        <v>1</v>
      </c>
      <c r="D18" s="3" t="s">
        <v>0</v>
      </c>
      <c r="E18" s="3" t="s">
        <v>1</v>
      </c>
      <c r="F18" s="3" t="s">
        <v>0</v>
      </c>
      <c r="G18" s="4" t="s">
        <v>1</v>
      </c>
      <c r="H18" s="3" t="s">
        <v>0</v>
      </c>
      <c r="I18" s="4" t="s">
        <v>1</v>
      </c>
      <c r="J18" s="82" t="s">
        <v>0</v>
      </c>
      <c r="K18" s="83" t="s">
        <v>1</v>
      </c>
      <c r="L18" s="61" t="s">
        <v>10</v>
      </c>
      <c r="M18" s="20"/>
      <c r="N18" s="130"/>
      <c r="O18" s="29"/>
      <c r="P18" s="29"/>
      <c r="Q18" s="29"/>
      <c r="R18" s="29"/>
      <c r="S18" s="29"/>
      <c r="T18" s="29"/>
      <c r="U18" s="51"/>
      <c r="V18" s="103"/>
      <c r="W18" s="51"/>
    </row>
    <row r="19" spans="1:24" ht="18.75" x14ac:dyDescent="0.25">
      <c r="A19" s="84" t="s">
        <v>2</v>
      </c>
      <c r="B19" s="85"/>
      <c r="C19" s="85"/>
      <c r="D19" s="85"/>
      <c r="E19" s="85"/>
      <c r="F19" s="21"/>
      <c r="G19" s="86"/>
      <c r="H19" s="85"/>
      <c r="I19" s="87"/>
      <c r="J19" s="16">
        <f>B19+D19+F19+H19</f>
        <v>0</v>
      </c>
      <c r="K19" s="88">
        <f>C19+E19+G19+I19</f>
        <v>0</v>
      </c>
      <c r="L19" s="88">
        <f>B19+C19+D19+E19+F19+G19+H19+I19</f>
        <v>0</v>
      </c>
      <c r="M19" s="20"/>
      <c r="N19" s="97"/>
      <c r="O19" s="79"/>
      <c r="P19" s="79"/>
      <c r="Q19" s="79"/>
      <c r="R19" s="79"/>
      <c r="S19" s="79"/>
      <c r="T19" s="79"/>
      <c r="U19" s="78"/>
      <c r="V19" s="78"/>
      <c r="W19" s="78"/>
    </row>
    <row r="20" spans="1:24" ht="18.75" x14ac:dyDescent="0.25">
      <c r="A20" s="84" t="s">
        <v>3</v>
      </c>
      <c r="B20" s="85"/>
      <c r="C20" s="85"/>
      <c r="D20" s="85"/>
      <c r="E20" s="85"/>
      <c r="F20" s="21"/>
      <c r="G20" s="86"/>
      <c r="H20" s="85"/>
      <c r="I20" s="87"/>
      <c r="J20" s="16">
        <f t="shared" ref="J20:J26" si="4">B20+D20+F20+H20</f>
        <v>0</v>
      </c>
      <c r="K20" s="88">
        <f t="shared" ref="K20:K26" si="5">C20+E20+G20+I20</f>
        <v>0</v>
      </c>
      <c r="L20" s="88">
        <f t="shared" ref="L20:L26" si="6">B20+C20+D20+E20+F20+G20+H20+I20</f>
        <v>0</v>
      </c>
      <c r="M20" s="20"/>
      <c r="N20" s="97"/>
      <c r="O20" s="79"/>
      <c r="P20" s="79"/>
      <c r="Q20" s="79"/>
      <c r="R20" s="79"/>
      <c r="S20" s="79"/>
      <c r="T20" s="79"/>
      <c r="U20" s="78"/>
      <c r="V20" s="78"/>
      <c r="W20" s="78"/>
    </row>
    <row r="21" spans="1:24" ht="18.75" x14ac:dyDescent="0.25">
      <c r="A21" s="84" t="s">
        <v>4</v>
      </c>
      <c r="B21" s="85">
        <v>10</v>
      </c>
      <c r="C21" s="85">
        <v>1</v>
      </c>
      <c r="D21" s="85"/>
      <c r="E21" s="85"/>
      <c r="F21" s="85">
        <v>6</v>
      </c>
      <c r="G21" s="87">
        <v>2</v>
      </c>
      <c r="H21" s="85"/>
      <c r="I21" s="87"/>
      <c r="J21" s="16">
        <f t="shared" si="4"/>
        <v>16</v>
      </c>
      <c r="K21" s="88">
        <f t="shared" si="5"/>
        <v>3</v>
      </c>
      <c r="L21" s="88">
        <f t="shared" si="6"/>
        <v>19</v>
      </c>
      <c r="M21" s="20"/>
      <c r="N21" s="97"/>
      <c r="O21" s="79"/>
      <c r="P21" s="79"/>
      <c r="Q21" s="79"/>
      <c r="R21" s="79"/>
      <c r="S21" s="79"/>
      <c r="T21" s="79"/>
      <c r="U21" s="78"/>
      <c r="V21" s="78"/>
      <c r="W21" s="78"/>
    </row>
    <row r="22" spans="1:24" ht="18.75" x14ac:dyDescent="0.25">
      <c r="A22" s="84" t="s">
        <v>5</v>
      </c>
      <c r="B22" s="85">
        <v>7</v>
      </c>
      <c r="C22" s="85">
        <v>3</v>
      </c>
      <c r="D22" s="85"/>
      <c r="E22" s="85"/>
      <c r="F22" s="85">
        <v>9</v>
      </c>
      <c r="G22" s="89">
        <v>2</v>
      </c>
      <c r="H22" s="85"/>
      <c r="I22" s="89"/>
      <c r="J22" s="16">
        <f t="shared" si="4"/>
        <v>16</v>
      </c>
      <c r="K22" s="88">
        <f t="shared" si="5"/>
        <v>5</v>
      </c>
      <c r="L22" s="88">
        <f t="shared" si="6"/>
        <v>21</v>
      </c>
      <c r="M22" s="20"/>
      <c r="N22" s="97"/>
      <c r="O22" s="79"/>
      <c r="P22" s="79"/>
      <c r="Q22" s="79"/>
      <c r="R22" s="79"/>
      <c r="S22" s="79"/>
      <c r="T22" s="79"/>
      <c r="U22" s="78"/>
      <c r="V22" s="78"/>
      <c r="W22" s="78"/>
    </row>
    <row r="23" spans="1:24" ht="18.75" x14ac:dyDescent="0.25">
      <c r="A23" s="84" t="s">
        <v>6</v>
      </c>
      <c r="B23" s="85">
        <v>4</v>
      </c>
      <c r="C23" s="85">
        <v>8</v>
      </c>
      <c r="D23" s="85"/>
      <c r="E23" s="85"/>
      <c r="F23" s="85">
        <v>6</v>
      </c>
      <c r="G23" s="89">
        <v>4</v>
      </c>
      <c r="H23" s="85"/>
      <c r="I23" s="89"/>
      <c r="J23" s="16">
        <f t="shared" si="4"/>
        <v>10</v>
      </c>
      <c r="K23" s="88">
        <f t="shared" si="5"/>
        <v>12</v>
      </c>
      <c r="L23" s="88">
        <f t="shared" si="6"/>
        <v>22</v>
      </c>
      <c r="M23" s="20"/>
      <c r="N23" s="97"/>
      <c r="O23" s="79"/>
      <c r="P23" s="79"/>
      <c r="Q23" s="79"/>
      <c r="R23" s="79"/>
      <c r="S23" s="79"/>
      <c r="T23" s="79"/>
      <c r="U23" s="78"/>
      <c r="V23" s="78"/>
      <c r="W23" s="78"/>
    </row>
    <row r="24" spans="1:24" ht="18.75" x14ac:dyDescent="0.25">
      <c r="A24" s="84" t="s">
        <v>8</v>
      </c>
      <c r="B24" s="85"/>
      <c r="C24" s="85"/>
      <c r="D24" s="85"/>
      <c r="E24" s="85"/>
      <c r="F24" s="85"/>
      <c r="G24" s="89"/>
      <c r="H24" s="85"/>
      <c r="I24" s="89"/>
      <c r="J24" s="16">
        <f t="shared" si="4"/>
        <v>0</v>
      </c>
      <c r="K24" s="88">
        <f t="shared" si="5"/>
        <v>0</v>
      </c>
      <c r="L24" s="88">
        <f t="shared" si="6"/>
        <v>0</v>
      </c>
      <c r="M24" s="2"/>
      <c r="N24" s="97"/>
      <c r="O24" s="79"/>
      <c r="P24" s="79"/>
      <c r="Q24" s="79"/>
      <c r="R24" s="79"/>
      <c r="S24" s="79"/>
      <c r="T24" s="79"/>
      <c r="U24" s="78"/>
      <c r="V24" s="78"/>
      <c r="W24" s="78"/>
    </row>
    <row r="25" spans="1:24" ht="18.75" x14ac:dyDescent="0.25">
      <c r="A25" s="84" t="s">
        <v>55</v>
      </c>
      <c r="B25" s="85"/>
      <c r="C25" s="85"/>
      <c r="D25" s="85"/>
      <c r="E25" s="85"/>
      <c r="F25" s="85"/>
      <c r="G25" s="89"/>
      <c r="H25" s="85"/>
      <c r="I25" s="89"/>
      <c r="J25" s="16">
        <f t="shared" si="4"/>
        <v>0</v>
      </c>
      <c r="K25" s="88">
        <f t="shared" si="5"/>
        <v>0</v>
      </c>
      <c r="L25" s="88">
        <f t="shared" si="6"/>
        <v>0</v>
      </c>
      <c r="M25" s="2"/>
      <c r="N25" s="97"/>
      <c r="O25" s="79"/>
      <c r="P25" s="79"/>
      <c r="Q25" s="79"/>
      <c r="R25" s="79"/>
      <c r="S25" s="79"/>
      <c r="T25" s="79"/>
      <c r="U25" s="78"/>
      <c r="V25" s="78"/>
      <c r="W25" s="78"/>
    </row>
    <row r="26" spans="1:24" ht="19.5" thickBot="1" x14ac:dyDescent="0.3">
      <c r="A26" s="11" t="s">
        <v>9</v>
      </c>
      <c r="B26" s="90">
        <f>SUM(B19:B25)</f>
        <v>21</v>
      </c>
      <c r="C26" s="90">
        <f t="shared" ref="C26:I26" si="7">SUM(C19:C25)</f>
        <v>12</v>
      </c>
      <c r="D26" s="90">
        <f t="shared" si="7"/>
        <v>0</v>
      </c>
      <c r="E26" s="90">
        <f t="shared" si="7"/>
        <v>0</v>
      </c>
      <c r="F26" s="90">
        <f t="shared" si="7"/>
        <v>21</v>
      </c>
      <c r="G26" s="90">
        <f t="shared" si="7"/>
        <v>8</v>
      </c>
      <c r="H26" s="90">
        <f t="shared" si="7"/>
        <v>0</v>
      </c>
      <c r="I26" s="90">
        <f t="shared" si="7"/>
        <v>0</v>
      </c>
      <c r="J26" s="16">
        <f t="shared" si="4"/>
        <v>42</v>
      </c>
      <c r="K26" s="26">
        <f t="shared" si="5"/>
        <v>20</v>
      </c>
      <c r="L26" s="176">
        <f t="shared" si="6"/>
        <v>62</v>
      </c>
      <c r="M26" s="2"/>
      <c r="N26" s="98"/>
      <c r="O26" s="78"/>
      <c r="P26" s="78"/>
      <c r="Q26" s="78"/>
      <c r="R26" s="78"/>
      <c r="S26" s="78"/>
      <c r="T26" s="78"/>
      <c r="U26" s="78"/>
      <c r="V26" s="78"/>
      <c r="W26" s="78"/>
    </row>
    <row r="27" spans="1:24" ht="18.75" x14ac:dyDescent="0.25">
      <c r="A27" s="2"/>
      <c r="B27" s="2"/>
      <c r="C27" s="2"/>
      <c r="D27" s="2"/>
      <c r="E27" s="2"/>
      <c r="F27" s="2"/>
      <c r="G27" s="2"/>
      <c r="H27" s="2"/>
      <c r="I27" s="2"/>
      <c r="J27" s="25"/>
      <c r="K27" s="2"/>
      <c r="L27" s="25"/>
      <c r="M27" s="2"/>
      <c r="N27" s="122"/>
      <c r="O27" s="79"/>
      <c r="P27" s="79"/>
      <c r="Q27" s="79"/>
      <c r="R27" s="79"/>
      <c r="S27" s="79"/>
      <c r="T27" s="79"/>
      <c r="U27" s="78"/>
      <c r="V27" s="78"/>
      <c r="W27" s="78"/>
      <c r="X27" s="99"/>
    </row>
    <row r="28" spans="1:24" ht="58.5" customHeight="1" thickBot="1" x14ac:dyDescent="0.3">
      <c r="A28" s="272" t="s">
        <v>91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161"/>
      <c r="N28" s="161"/>
      <c r="O28" s="161"/>
      <c r="P28" s="161"/>
      <c r="Q28" s="161"/>
      <c r="R28" s="161"/>
      <c r="S28" s="79"/>
      <c r="T28" s="79"/>
      <c r="U28" s="78"/>
      <c r="V28" s="78"/>
      <c r="W28" s="78"/>
      <c r="X28" s="99"/>
    </row>
    <row r="29" spans="1:24" ht="19.5" customHeight="1" thickBot="1" x14ac:dyDescent="0.3">
      <c r="A29" s="217"/>
      <c r="B29" s="243" t="s">
        <v>59</v>
      </c>
      <c r="C29" s="263"/>
      <c r="D29" s="210"/>
      <c r="E29" s="222"/>
      <c r="F29" s="243"/>
      <c r="G29" s="264"/>
      <c r="H29" s="212" t="s">
        <v>9</v>
      </c>
      <c r="I29" s="213"/>
      <c r="J29" s="227"/>
      <c r="K29" s="2"/>
      <c r="L29" s="2"/>
      <c r="M29" s="2"/>
      <c r="N29" s="97"/>
      <c r="O29" s="79"/>
      <c r="P29" s="79"/>
      <c r="Q29" s="79"/>
      <c r="R29" s="79"/>
      <c r="S29" s="79"/>
      <c r="T29" s="79"/>
      <c r="U29" s="78"/>
      <c r="V29" s="78"/>
      <c r="W29" s="78"/>
      <c r="X29" s="99"/>
    </row>
    <row r="30" spans="1:24" ht="18.75" x14ac:dyDescent="0.25">
      <c r="A30" s="217"/>
      <c r="B30" s="3" t="s">
        <v>0</v>
      </c>
      <c r="C30" s="3" t="s">
        <v>1</v>
      </c>
      <c r="D30" s="3" t="s">
        <v>0</v>
      </c>
      <c r="E30" s="3" t="s">
        <v>1</v>
      </c>
      <c r="F30" s="3" t="s">
        <v>0</v>
      </c>
      <c r="G30" s="3" t="s">
        <v>1</v>
      </c>
      <c r="H30" s="82" t="s">
        <v>0</v>
      </c>
      <c r="I30" s="83" t="s">
        <v>1</v>
      </c>
      <c r="J30" s="61" t="s">
        <v>10</v>
      </c>
      <c r="K30" s="2"/>
      <c r="L30" s="2"/>
      <c r="M30" s="2"/>
      <c r="N30" s="97"/>
      <c r="O30" s="79"/>
      <c r="P30" s="79"/>
      <c r="Q30" s="79"/>
      <c r="R30" s="79"/>
      <c r="S30" s="79"/>
      <c r="T30" s="79"/>
      <c r="U30" s="78"/>
      <c r="V30" s="78"/>
      <c r="W30" s="78"/>
      <c r="X30" s="99"/>
    </row>
    <row r="31" spans="1:24" ht="18.75" x14ac:dyDescent="0.25">
      <c r="A31" s="84" t="s">
        <v>2</v>
      </c>
      <c r="B31" s="21"/>
      <c r="C31" s="21"/>
      <c r="D31" s="21"/>
      <c r="E31" s="21"/>
      <c r="F31" s="21"/>
      <c r="G31" s="92"/>
      <c r="H31" s="28">
        <f>B31+D31+F31</f>
        <v>0</v>
      </c>
      <c r="I31" s="17">
        <f>C31+E31+G31</f>
        <v>0</v>
      </c>
      <c r="J31" s="94">
        <f>B31+C31+D31+E31+F31+G31</f>
        <v>0</v>
      </c>
      <c r="K31" s="2"/>
      <c r="L31" s="2"/>
      <c r="M31" s="121"/>
      <c r="N31" s="97"/>
      <c r="O31" s="79"/>
      <c r="P31" s="79"/>
      <c r="Q31" s="79"/>
      <c r="R31" s="79"/>
      <c r="S31" s="79"/>
      <c r="T31" s="79"/>
      <c r="U31" s="78"/>
      <c r="V31" s="78"/>
      <c r="W31" s="78"/>
      <c r="X31" s="99"/>
    </row>
    <row r="32" spans="1:24" ht="18.75" x14ac:dyDescent="0.25">
      <c r="A32" s="84" t="s">
        <v>3</v>
      </c>
      <c r="B32" s="21"/>
      <c r="C32" s="21"/>
      <c r="D32" s="21"/>
      <c r="E32" s="21"/>
      <c r="F32" s="21"/>
      <c r="G32" s="92"/>
      <c r="H32" s="28">
        <f t="shared" ref="H32:H38" si="8">B32+D32+F32</f>
        <v>0</v>
      </c>
      <c r="I32" s="17">
        <f t="shared" ref="I32:I38" si="9">C32+E32+G32</f>
        <v>0</v>
      </c>
      <c r="J32" s="94">
        <f t="shared" ref="J32:J38" si="10">B32+C32+D32+E32+F32+G32</f>
        <v>0</v>
      </c>
      <c r="K32" s="2"/>
      <c r="L32" s="2"/>
      <c r="M32" s="2"/>
      <c r="N32" s="97"/>
      <c r="O32" s="79"/>
      <c r="P32" s="79"/>
      <c r="Q32" s="79"/>
      <c r="R32" s="79"/>
      <c r="S32" s="79"/>
      <c r="T32" s="79"/>
      <c r="U32" s="78"/>
      <c r="V32" s="78"/>
      <c r="W32" s="78"/>
      <c r="X32" s="99"/>
    </row>
    <row r="33" spans="1:24" ht="18.75" x14ac:dyDescent="0.25">
      <c r="A33" s="84" t="s">
        <v>4</v>
      </c>
      <c r="B33" s="21"/>
      <c r="C33" s="21"/>
      <c r="D33" s="21"/>
      <c r="E33" s="21"/>
      <c r="F33" s="21"/>
      <c r="G33" s="92"/>
      <c r="H33" s="28">
        <f t="shared" si="8"/>
        <v>0</v>
      </c>
      <c r="I33" s="17">
        <f t="shared" si="9"/>
        <v>0</v>
      </c>
      <c r="J33" s="94">
        <f t="shared" si="10"/>
        <v>0</v>
      </c>
      <c r="K33" s="2"/>
      <c r="L33" s="2"/>
      <c r="M33" s="2"/>
      <c r="N33" s="97"/>
      <c r="O33" s="79"/>
      <c r="P33" s="79"/>
      <c r="Q33" s="79"/>
      <c r="R33" s="79"/>
      <c r="S33" s="79"/>
      <c r="T33" s="79"/>
      <c r="U33" s="78"/>
      <c r="V33" s="78"/>
      <c r="W33" s="78"/>
      <c r="X33" s="99"/>
    </row>
    <row r="34" spans="1:24" ht="18.75" x14ac:dyDescent="0.25">
      <c r="A34" s="84" t="s">
        <v>5</v>
      </c>
      <c r="B34" s="21"/>
      <c r="C34" s="21"/>
      <c r="D34" s="21"/>
      <c r="E34" s="21"/>
      <c r="F34" s="21"/>
      <c r="G34" s="92"/>
      <c r="H34" s="28">
        <f t="shared" si="8"/>
        <v>0</v>
      </c>
      <c r="I34" s="17">
        <f t="shared" si="9"/>
        <v>0</v>
      </c>
      <c r="J34" s="95">
        <f t="shared" si="10"/>
        <v>0</v>
      </c>
      <c r="K34" s="2"/>
      <c r="L34" s="2"/>
      <c r="M34" s="2"/>
      <c r="N34" s="97"/>
      <c r="O34" s="79"/>
      <c r="P34" s="79"/>
      <c r="Q34" s="79"/>
      <c r="R34" s="79"/>
      <c r="S34" s="79"/>
      <c r="T34" s="79"/>
      <c r="U34" s="78"/>
      <c r="V34" s="78"/>
      <c r="W34" s="78"/>
      <c r="X34" s="99"/>
    </row>
    <row r="35" spans="1:24" ht="18.75" x14ac:dyDescent="0.25">
      <c r="A35" s="84" t="s">
        <v>6</v>
      </c>
      <c r="B35" s="21"/>
      <c r="C35" s="21">
        <v>11</v>
      </c>
      <c r="D35" s="21"/>
      <c r="E35" s="21"/>
      <c r="F35" s="21"/>
      <c r="G35" s="92"/>
      <c r="H35" s="28">
        <f t="shared" si="8"/>
        <v>0</v>
      </c>
      <c r="I35" s="17">
        <f t="shared" si="9"/>
        <v>11</v>
      </c>
      <c r="J35" s="93">
        <f t="shared" si="10"/>
        <v>11</v>
      </c>
      <c r="K35" s="2"/>
      <c r="L35" s="2"/>
      <c r="M35" s="2"/>
      <c r="N35" s="97"/>
      <c r="O35" s="79"/>
      <c r="P35" s="79"/>
      <c r="Q35" s="79"/>
      <c r="R35" s="79"/>
      <c r="S35" s="79"/>
      <c r="T35" s="79"/>
      <c r="U35" s="78"/>
      <c r="V35" s="78"/>
      <c r="W35" s="78"/>
      <c r="X35" s="99"/>
    </row>
    <row r="36" spans="1:24" ht="18.75" x14ac:dyDescent="0.25">
      <c r="A36" s="84" t="s">
        <v>8</v>
      </c>
      <c r="B36" s="21"/>
      <c r="C36" s="21"/>
      <c r="D36" s="21"/>
      <c r="E36" s="21"/>
      <c r="F36" s="21"/>
      <c r="G36" s="92"/>
      <c r="H36" s="28">
        <f t="shared" si="8"/>
        <v>0</v>
      </c>
      <c r="I36" s="17">
        <f t="shared" si="9"/>
        <v>0</v>
      </c>
      <c r="J36" s="93">
        <f t="shared" si="10"/>
        <v>0</v>
      </c>
      <c r="K36" s="2"/>
      <c r="L36" s="2"/>
      <c r="M36" s="2"/>
      <c r="N36" s="97"/>
      <c r="O36" s="79"/>
      <c r="P36" s="79"/>
      <c r="Q36" s="79"/>
      <c r="R36" s="79"/>
      <c r="S36" s="79"/>
      <c r="T36" s="79"/>
      <c r="U36" s="78"/>
      <c r="V36" s="78"/>
      <c r="W36" s="78"/>
      <c r="X36" s="99"/>
    </row>
    <row r="37" spans="1:24" ht="18.75" x14ac:dyDescent="0.25">
      <c r="A37" s="84" t="s">
        <v>55</v>
      </c>
      <c r="B37" s="21"/>
      <c r="C37" s="21"/>
      <c r="D37" s="21"/>
      <c r="E37" s="21"/>
      <c r="F37" s="21"/>
      <c r="G37" s="92"/>
      <c r="H37" s="28">
        <f t="shared" si="8"/>
        <v>0</v>
      </c>
      <c r="I37" s="17">
        <f t="shared" si="9"/>
        <v>0</v>
      </c>
      <c r="J37" s="94">
        <f t="shared" si="10"/>
        <v>0</v>
      </c>
      <c r="K37" s="2"/>
      <c r="L37" s="2"/>
      <c r="M37" s="2"/>
      <c r="N37" s="97"/>
      <c r="O37" s="79"/>
      <c r="P37" s="79"/>
      <c r="Q37" s="79"/>
      <c r="R37" s="79"/>
      <c r="S37" s="79"/>
      <c r="T37" s="79"/>
      <c r="U37" s="78"/>
      <c r="V37" s="78"/>
      <c r="W37" s="78"/>
      <c r="X37" s="99"/>
    </row>
    <row r="38" spans="1:24" ht="19.5" thickBot="1" x14ac:dyDescent="0.3">
      <c r="A38" s="11" t="s">
        <v>9</v>
      </c>
      <c r="B38" s="96">
        <f t="shared" ref="B38:G38" si="11">SUM(B31:B37)</f>
        <v>0</v>
      </c>
      <c r="C38" s="96">
        <f t="shared" si="11"/>
        <v>11</v>
      </c>
      <c r="D38" s="96">
        <f t="shared" si="11"/>
        <v>0</v>
      </c>
      <c r="E38" s="96">
        <f t="shared" si="11"/>
        <v>0</v>
      </c>
      <c r="F38" s="96">
        <f t="shared" si="11"/>
        <v>0</v>
      </c>
      <c r="G38" s="96">
        <f t="shared" si="11"/>
        <v>0</v>
      </c>
      <c r="H38" s="28">
        <f t="shared" si="8"/>
        <v>0</v>
      </c>
      <c r="I38" s="17">
        <f t="shared" si="9"/>
        <v>11</v>
      </c>
      <c r="J38" s="95">
        <f t="shared" si="10"/>
        <v>11</v>
      </c>
      <c r="K38" s="2"/>
      <c r="L38" s="2"/>
      <c r="M38" s="2"/>
      <c r="N38" s="97"/>
      <c r="O38" s="79"/>
      <c r="P38" s="79"/>
      <c r="Q38" s="79"/>
      <c r="R38" s="79"/>
      <c r="S38" s="79"/>
      <c r="T38" s="79"/>
      <c r="U38" s="78"/>
      <c r="V38" s="78"/>
      <c r="W38" s="78"/>
      <c r="X38" s="99"/>
    </row>
    <row r="39" spans="1:24" ht="18.75" x14ac:dyDescent="0.25">
      <c r="A39" s="2"/>
      <c r="B39" s="2"/>
      <c r="C39" s="2"/>
      <c r="D39" s="2"/>
      <c r="E39" s="2"/>
      <c r="F39" s="2"/>
      <c r="G39" s="2"/>
      <c r="H39" s="25"/>
      <c r="I39" s="25"/>
      <c r="J39" s="25"/>
      <c r="K39" s="2"/>
      <c r="L39" s="2"/>
      <c r="M39" s="2"/>
      <c r="N39" s="97"/>
      <c r="O39" s="79"/>
      <c r="P39" s="79"/>
      <c r="Q39" s="79"/>
      <c r="R39" s="79"/>
      <c r="S39" s="79"/>
      <c r="T39" s="79"/>
      <c r="U39" s="78"/>
      <c r="V39" s="78"/>
      <c r="W39" s="78"/>
      <c r="X39" s="99"/>
    </row>
    <row r="40" spans="1:24" ht="48.75" customHeight="1" x14ac:dyDescent="0.35">
      <c r="A40" s="269" t="s">
        <v>30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127"/>
      <c r="O40" s="127"/>
      <c r="P40" s="127"/>
      <c r="Q40" s="127"/>
      <c r="R40" s="129"/>
      <c r="S40" s="129"/>
      <c r="T40" s="129"/>
      <c r="U40" s="129"/>
      <c r="V40" s="129"/>
      <c r="W40" s="129"/>
    </row>
    <row r="41" spans="1:24" ht="19.5" customHeight="1" thickBot="1" x14ac:dyDescent="0.3">
      <c r="A41" s="226" t="s">
        <v>34</v>
      </c>
      <c r="B41" s="226"/>
      <c r="C41" s="226"/>
      <c r="D41" s="226"/>
      <c r="E41" s="108"/>
      <c r="F41" s="226" t="s">
        <v>63</v>
      </c>
      <c r="G41" s="226"/>
      <c r="H41" s="226"/>
      <c r="I41" s="226"/>
      <c r="J41" s="226"/>
      <c r="K41" s="226"/>
      <c r="L41" s="226"/>
      <c r="M41" s="226"/>
      <c r="N41" s="54"/>
      <c r="O41" s="54"/>
      <c r="P41" s="54"/>
      <c r="Q41" s="54"/>
      <c r="R41" s="78"/>
      <c r="S41" s="78"/>
      <c r="T41" s="78"/>
      <c r="U41" s="78"/>
      <c r="V41" s="78"/>
      <c r="W41" s="78"/>
    </row>
    <row r="42" spans="1:24" ht="15.75" thickBot="1" x14ac:dyDescent="0.3">
      <c r="A42" s="270"/>
      <c r="B42" s="209" t="s">
        <v>60</v>
      </c>
      <c r="C42" s="225"/>
      <c r="D42" s="107" t="s">
        <v>9</v>
      </c>
      <c r="E42" s="102"/>
      <c r="F42" s="58"/>
      <c r="G42" s="209" t="s">
        <v>61</v>
      </c>
      <c r="H42" s="209"/>
      <c r="I42" s="261" t="s">
        <v>62</v>
      </c>
      <c r="J42" s="262"/>
      <c r="K42" s="212" t="s">
        <v>9</v>
      </c>
      <c r="L42" s="213"/>
      <c r="M42" s="214"/>
      <c r="N42" s="268"/>
      <c r="O42" s="247"/>
      <c r="P42" s="247"/>
      <c r="Q42" s="24"/>
      <c r="R42" s="2"/>
      <c r="S42" s="2"/>
    </row>
    <row r="43" spans="1:24" x14ac:dyDescent="0.25">
      <c r="A43" s="271"/>
      <c r="B43" s="3" t="s">
        <v>0</v>
      </c>
      <c r="C43" s="3" t="s">
        <v>1</v>
      </c>
      <c r="D43" s="61" t="s">
        <v>10</v>
      </c>
      <c r="E43" s="104"/>
      <c r="F43" s="59"/>
      <c r="G43" s="3" t="s">
        <v>0</v>
      </c>
      <c r="H43" s="3" t="s">
        <v>1</v>
      </c>
      <c r="I43" s="3" t="s">
        <v>0</v>
      </c>
      <c r="J43" s="4" t="s">
        <v>1</v>
      </c>
      <c r="K43" s="82" t="s">
        <v>0</v>
      </c>
      <c r="L43" s="109" t="s">
        <v>1</v>
      </c>
      <c r="M43" s="34" t="s">
        <v>10</v>
      </c>
      <c r="N43" s="141"/>
      <c r="O43" s="103"/>
      <c r="P43" s="51"/>
      <c r="Q43" s="2"/>
      <c r="R43" s="2"/>
      <c r="S43" s="2"/>
    </row>
    <row r="44" spans="1:24" ht="18.75" x14ac:dyDescent="0.25">
      <c r="A44" s="84" t="s">
        <v>2</v>
      </c>
      <c r="B44" s="6">
        <v>6</v>
      </c>
      <c r="C44" s="6"/>
      <c r="D44" s="94">
        <f>B44+C44</f>
        <v>6</v>
      </c>
      <c r="E44" s="78"/>
      <c r="F44" s="84" t="s">
        <v>2</v>
      </c>
      <c r="G44" s="21">
        <v>1</v>
      </c>
      <c r="H44" s="21">
        <v>6</v>
      </c>
      <c r="I44" s="21"/>
      <c r="J44" s="100"/>
      <c r="K44" s="105">
        <f>G44+I44</f>
        <v>1</v>
      </c>
      <c r="L44" s="52">
        <f>H44+J44</f>
        <v>6</v>
      </c>
      <c r="M44" s="94">
        <f>G44+H44+I44+J44</f>
        <v>7</v>
      </c>
      <c r="N44" s="78"/>
      <c r="O44" s="78"/>
      <c r="P44" s="78"/>
      <c r="Q44" s="2"/>
      <c r="R44" s="2"/>
      <c r="S44" s="2"/>
    </row>
    <row r="45" spans="1:24" ht="18.75" x14ac:dyDescent="0.25">
      <c r="A45" s="84" t="s">
        <v>3</v>
      </c>
      <c r="B45" s="6">
        <v>4</v>
      </c>
      <c r="C45" s="6">
        <v>18</v>
      </c>
      <c r="D45" s="94">
        <f t="shared" ref="D45:D51" si="12">B45+C45</f>
        <v>22</v>
      </c>
      <c r="E45" s="78"/>
      <c r="F45" s="84" t="s">
        <v>3</v>
      </c>
      <c r="G45" s="21">
        <v>4</v>
      </c>
      <c r="H45" s="21">
        <v>5</v>
      </c>
      <c r="I45" s="21"/>
      <c r="J45" s="100"/>
      <c r="K45" s="105">
        <f>G45+I45</f>
        <v>4</v>
      </c>
      <c r="L45" s="52">
        <f>H45+J45</f>
        <v>5</v>
      </c>
      <c r="M45" s="94">
        <f>G45+H45+I45+J45</f>
        <v>9</v>
      </c>
      <c r="N45" s="78"/>
      <c r="O45" s="78"/>
      <c r="P45" s="78"/>
      <c r="Q45" s="2"/>
      <c r="R45" s="2"/>
      <c r="S45" s="2"/>
    </row>
    <row r="46" spans="1:24" ht="18.75" x14ac:dyDescent="0.25">
      <c r="A46" s="84" t="s">
        <v>4</v>
      </c>
      <c r="B46" s="6">
        <v>11</v>
      </c>
      <c r="C46" s="6">
        <v>46</v>
      </c>
      <c r="D46" s="94">
        <f t="shared" si="12"/>
        <v>57</v>
      </c>
      <c r="E46" s="78"/>
      <c r="F46" s="84" t="s">
        <v>4</v>
      </c>
      <c r="G46" s="21">
        <v>7</v>
      </c>
      <c r="H46" s="21">
        <v>2</v>
      </c>
      <c r="I46" s="21"/>
      <c r="J46" s="100"/>
      <c r="K46" s="105">
        <f t="shared" ref="K46:K51" si="13">G46+I46</f>
        <v>7</v>
      </c>
      <c r="L46" s="52">
        <f t="shared" ref="L46:L51" si="14">H46+J46</f>
        <v>2</v>
      </c>
      <c r="M46" s="94">
        <f t="shared" ref="M46:M51" si="15">G46+H46+I46+J46</f>
        <v>9</v>
      </c>
      <c r="N46" s="78"/>
      <c r="O46" s="78"/>
      <c r="P46" s="78"/>
      <c r="Q46" s="2"/>
      <c r="R46" s="2"/>
      <c r="S46" s="2"/>
    </row>
    <row r="47" spans="1:24" ht="18.75" x14ac:dyDescent="0.25">
      <c r="A47" s="84" t="s">
        <v>5</v>
      </c>
      <c r="B47" s="6">
        <v>21</v>
      </c>
      <c r="C47" s="6">
        <v>53</v>
      </c>
      <c r="D47" s="94">
        <f t="shared" si="12"/>
        <v>74</v>
      </c>
      <c r="E47" s="78"/>
      <c r="F47" s="84" t="s">
        <v>5</v>
      </c>
      <c r="G47" s="21">
        <v>15</v>
      </c>
      <c r="H47" s="21">
        <v>9</v>
      </c>
      <c r="I47" s="21"/>
      <c r="J47" s="100"/>
      <c r="K47" s="105">
        <f t="shared" si="13"/>
        <v>15</v>
      </c>
      <c r="L47" s="52">
        <f t="shared" si="14"/>
        <v>9</v>
      </c>
      <c r="M47" s="94">
        <f t="shared" si="15"/>
        <v>24</v>
      </c>
      <c r="N47" s="78"/>
      <c r="O47" s="78"/>
      <c r="P47" s="78"/>
      <c r="Q47" s="2"/>
      <c r="R47" s="2"/>
      <c r="S47" s="2"/>
    </row>
    <row r="48" spans="1:24" ht="18.75" x14ac:dyDescent="0.25">
      <c r="A48" s="84" t="s">
        <v>6</v>
      </c>
      <c r="B48" s="6">
        <v>2</v>
      </c>
      <c r="C48" s="6">
        <v>2</v>
      </c>
      <c r="D48" s="94">
        <f t="shared" si="12"/>
        <v>4</v>
      </c>
      <c r="E48" s="78"/>
      <c r="F48" s="84" t="s">
        <v>6</v>
      </c>
      <c r="G48" s="21"/>
      <c r="H48" s="21"/>
      <c r="I48" s="21">
        <v>1</v>
      </c>
      <c r="J48" s="100">
        <v>44</v>
      </c>
      <c r="K48" s="105">
        <f t="shared" si="13"/>
        <v>1</v>
      </c>
      <c r="L48" s="52">
        <f t="shared" si="14"/>
        <v>44</v>
      </c>
      <c r="M48" s="94">
        <f t="shared" si="15"/>
        <v>45</v>
      </c>
      <c r="N48" s="78"/>
      <c r="O48" s="78"/>
      <c r="P48" s="78"/>
      <c r="Q48" s="2"/>
      <c r="R48" s="2"/>
      <c r="S48" s="2"/>
    </row>
    <row r="49" spans="1:32" ht="18.75" x14ac:dyDescent="0.25">
      <c r="A49" s="84" t="s">
        <v>8</v>
      </c>
      <c r="B49" s="6">
        <v>8</v>
      </c>
      <c r="C49" s="6">
        <v>47</v>
      </c>
      <c r="D49" s="94">
        <f t="shared" si="12"/>
        <v>55</v>
      </c>
      <c r="E49" s="78"/>
      <c r="F49" s="84" t="s">
        <v>8</v>
      </c>
      <c r="G49" s="21"/>
      <c r="H49" s="21"/>
      <c r="I49" s="21"/>
      <c r="J49" s="100"/>
      <c r="K49" s="105">
        <f t="shared" si="13"/>
        <v>0</v>
      </c>
      <c r="L49" s="52">
        <f t="shared" si="14"/>
        <v>0</v>
      </c>
      <c r="M49" s="94">
        <f t="shared" si="15"/>
        <v>0</v>
      </c>
      <c r="N49" s="78"/>
      <c r="O49" s="78"/>
      <c r="P49" s="78"/>
      <c r="Q49" s="2"/>
      <c r="R49" s="2"/>
      <c r="S49" s="2"/>
    </row>
    <row r="50" spans="1:32" ht="18.75" x14ac:dyDescent="0.25">
      <c r="A50" s="84" t="s">
        <v>55</v>
      </c>
      <c r="B50" s="6"/>
      <c r="C50" s="6">
        <v>23</v>
      </c>
      <c r="D50" s="94">
        <f t="shared" si="12"/>
        <v>23</v>
      </c>
      <c r="E50" s="78"/>
      <c r="F50" s="84" t="s">
        <v>55</v>
      </c>
      <c r="G50" s="21"/>
      <c r="H50" s="21"/>
      <c r="I50" s="21"/>
      <c r="J50" s="100"/>
      <c r="K50" s="105">
        <f t="shared" si="13"/>
        <v>0</v>
      </c>
      <c r="L50" s="52">
        <f t="shared" si="14"/>
        <v>0</v>
      </c>
      <c r="M50" s="94">
        <f t="shared" si="15"/>
        <v>0</v>
      </c>
      <c r="N50" s="78"/>
      <c r="O50" s="78"/>
      <c r="P50" s="78"/>
      <c r="Q50" s="2"/>
      <c r="R50" s="2"/>
      <c r="S50" s="2"/>
    </row>
    <row r="51" spans="1:32" ht="19.5" thickBot="1" x14ac:dyDescent="0.3">
      <c r="A51" s="11" t="s">
        <v>9</v>
      </c>
      <c r="B51" s="149">
        <f>SUM(B44:B50)</f>
        <v>52</v>
      </c>
      <c r="C51" s="149">
        <f>SUM(C44:C50)</f>
        <v>189</v>
      </c>
      <c r="D51" s="94">
        <f t="shared" si="12"/>
        <v>241</v>
      </c>
      <c r="E51" s="78"/>
      <c r="F51" s="11" t="s">
        <v>9</v>
      </c>
      <c r="G51" s="96">
        <f>SUM(G44:G50)</f>
        <v>27</v>
      </c>
      <c r="H51" s="96">
        <f t="shared" ref="H51:J51" si="16">SUM(H44:H50)</f>
        <v>22</v>
      </c>
      <c r="I51" s="96">
        <f t="shared" si="16"/>
        <v>1</v>
      </c>
      <c r="J51" s="110">
        <f t="shared" si="16"/>
        <v>44</v>
      </c>
      <c r="K51" s="178">
        <f t="shared" si="13"/>
        <v>28</v>
      </c>
      <c r="L51" s="26">
        <f t="shared" si="14"/>
        <v>66</v>
      </c>
      <c r="M51" s="93">
        <f t="shared" si="15"/>
        <v>94</v>
      </c>
      <c r="N51" s="78"/>
      <c r="O51" s="78"/>
      <c r="P51" s="78"/>
      <c r="Q51" s="24"/>
      <c r="R51" s="2"/>
      <c r="S51" s="2"/>
    </row>
    <row r="52" spans="1:32" ht="18.75" x14ac:dyDescent="0.25">
      <c r="A52" s="2"/>
      <c r="B52" s="2"/>
      <c r="C52" s="2"/>
      <c r="D52" s="25"/>
      <c r="E52" s="2"/>
      <c r="F52" s="24"/>
      <c r="G52" s="2"/>
      <c r="H52" s="2"/>
      <c r="I52" s="71"/>
      <c r="J52" s="106"/>
      <c r="K52" s="78"/>
      <c r="L52" s="78"/>
      <c r="M52" s="177"/>
      <c r="N52" s="78"/>
      <c r="O52" s="78"/>
      <c r="P52" s="78"/>
      <c r="Q52" s="24"/>
      <c r="R52" s="2"/>
      <c r="S52" s="2"/>
    </row>
    <row r="53" spans="1:32" ht="54.75" customHeight="1" thickBot="1" x14ac:dyDescent="0.3">
      <c r="A53" s="260" t="s">
        <v>64</v>
      </c>
      <c r="B53" s="260"/>
      <c r="C53" s="260"/>
      <c r="D53" s="260"/>
      <c r="E53" s="260"/>
      <c r="F53" s="260"/>
      <c r="G53" s="260"/>
      <c r="H53" s="248"/>
      <c r="I53" s="248"/>
      <c r="J53" s="248"/>
      <c r="K53" s="142"/>
      <c r="L53" s="142"/>
      <c r="M53" s="91"/>
      <c r="N53" s="91"/>
      <c r="O53" s="91"/>
      <c r="P53" s="91"/>
      <c r="Q53" s="91"/>
      <c r="R53" s="91"/>
      <c r="S53" s="91"/>
    </row>
    <row r="54" spans="1:32" ht="15.75" thickBot="1" x14ac:dyDescent="0.3">
      <c r="A54" s="231"/>
      <c r="B54" s="230" t="s">
        <v>65</v>
      </c>
      <c r="C54" s="230"/>
      <c r="D54" s="251" t="s">
        <v>90</v>
      </c>
      <c r="E54" s="252"/>
      <c r="F54" s="251"/>
      <c r="G54" s="252"/>
      <c r="H54" s="212" t="s">
        <v>9</v>
      </c>
      <c r="I54" s="213"/>
      <c r="J54" s="214"/>
      <c r="K54" s="131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</row>
    <row r="55" spans="1:32" x14ac:dyDescent="0.25">
      <c r="A55" s="232"/>
      <c r="B55" s="3" t="s">
        <v>0</v>
      </c>
      <c r="C55" s="3" t="s">
        <v>1</v>
      </c>
      <c r="D55" s="155" t="s">
        <v>0</v>
      </c>
      <c r="E55" s="3" t="s">
        <v>1</v>
      </c>
      <c r="F55" s="155" t="s">
        <v>0</v>
      </c>
      <c r="G55" s="4" t="s">
        <v>1</v>
      </c>
      <c r="H55" s="135" t="s">
        <v>0</v>
      </c>
      <c r="I55" s="114" t="s">
        <v>1</v>
      </c>
      <c r="J55" s="56" t="s">
        <v>10</v>
      </c>
      <c r="K55" s="131"/>
      <c r="L55" s="29"/>
      <c r="M55" s="29"/>
      <c r="N55" s="29"/>
      <c r="O55" s="29"/>
      <c r="P55" s="29"/>
      <c r="Q55" s="29"/>
      <c r="R55" s="29"/>
      <c r="S55" s="29"/>
      <c r="T55" s="51"/>
      <c r="U55" s="103"/>
      <c r="V55" s="51"/>
    </row>
    <row r="56" spans="1:32" ht="18.75" x14ac:dyDescent="0.25">
      <c r="A56" s="84" t="s">
        <v>2</v>
      </c>
      <c r="B56" s="85"/>
      <c r="C56" s="85"/>
      <c r="D56" s="160"/>
      <c r="E56" s="85"/>
      <c r="F56" s="160"/>
      <c r="G56" s="86"/>
      <c r="H56" s="156">
        <f t="shared" ref="H56:I63" si="17">B56+D56+F56</f>
        <v>0</v>
      </c>
      <c r="I56" s="113">
        <f t="shared" si="17"/>
        <v>0</v>
      </c>
      <c r="J56" s="93">
        <f t="shared" ref="J56:J63" si="18">B56+C56+D56+E56+F56+G56</f>
        <v>0</v>
      </c>
      <c r="K56" s="97"/>
      <c r="L56" s="126"/>
      <c r="M56" s="126"/>
      <c r="N56" s="79"/>
      <c r="O56" s="126"/>
      <c r="P56" s="126"/>
      <c r="Q56" s="126"/>
      <c r="R56" s="79"/>
      <c r="S56" s="126"/>
      <c r="T56" s="78"/>
      <c r="U56" s="116"/>
      <c r="V56" s="78"/>
    </row>
    <row r="57" spans="1:32" ht="18.75" x14ac:dyDescent="0.25">
      <c r="A57" s="84" t="s">
        <v>3</v>
      </c>
      <c r="B57" s="85"/>
      <c r="C57" s="85"/>
      <c r="D57" s="158"/>
      <c r="E57" s="85"/>
      <c r="F57" s="158"/>
      <c r="G57" s="86"/>
      <c r="H57" s="156">
        <f t="shared" si="17"/>
        <v>0</v>
      </c>
      <c r="I57" s="116">
        <f t="shared" si="17"/>
        <v>0</v>
      </c>
      <c r="J57" s="93">
        <f t="shared" si="18"/>
        <v>0</v>
      </c>
      <c r="K57" s="97"/>
      <c r="L57" s="126"/>
      <c r="M57" s="126"/>
      <c r="N57" s="79"/>
      <c r="O57" s="126"/>
      <c r="P57" s="126"/>
      <c r="Q57" s="126"/>
      <c r="R57" s="79"/>
      <c r="S57" s="126"/>
      <c r="T57" s="78"/>
      <c r="U57" s="116"/>
      <c r="V57" s="78"/>
    </row>
    <row r="58" spans="1:32" ht="18.75" x14ac:dyDescent="0.25">
      <c r="A58" s="84" t="s">
        <v>4</v>
      </c>
      <c r="B58" s="85"/>
      <c r="C58" s="85"/>
      <c r="D58" s="158"/>
      <c r="E58" s="85">
        <v>1</v>
      </c>
      <c r="F58" s="158"/>
      <c r="G58" s="86"/>
      <c r="H58" s="156">
        <f t="shared" si="17"/>
        <v>0</v>
      </c>
      <c r="I58" s="113">
        <f t="shared" si="17"/>
        <v>1</v>
      </c>
      <c r="J58" s="93">
        <f t="shared" si="18"/>
        <v>1</v>
      </c>
      <c r="K58" s="249"/>
      <c r="L58" s="249"/>
      <c r="M58" s="249"/>
      <c r="N58" s="24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</row>
    <row r="59" spans="1:32" ht="18.75" x14ac:dyDescent="0.3">
      <c r="A59" s="84" t="s">
        <v>5</v>
      </c>
      <c r="B59" s="85"/>
      <c r="C59" s="85"/>
      <c r="D59" s="158"/>
      <c r="E59" s="85"/>
      <c r="F59" s="158"/>
      <c r="G59" s="86"/>
      <c r="H59" s="156">
        <f t="shared" si="17"/>
        <v>0</v>
      </c>
      <c r="I59" s="113">
        <f t="shared" si="17"/>
        <v>0</v>
      </c>
      <c r="J59" s="93">
        <f t="shared" si="18"/>
        <v>0</v>
      </c>
      <c r="K59" s="250"/>
      <c r="L59" s="250"/>
      <c r="M59" s="250"/>
      <c r="N59" s="250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1:32" ht="18.75" x14ac:dyDescent="0.25">
      <c r="A60" s="84" t="s">
        <v>6</v>
      </c>
      <c r="B60" s="85"/>
      <c r="C60" s="85"/>
      <c r="D60" s="158"/>
      <c r="E60" s="85"/>
      <c r="F60" s="158"/>
      <c r="G60" s="86"/>
      <c r="H60" s="156">
        <f t="shared" si="17"/>
        <v>0</v>
      </c>
      <c r="I60" s="116">
        <f t="shared" si="17"/>
        <v>0</v>
      </c>
      <c r="J60" s="93">
        <f t="shared" si="18"/>
        <v>0</v>
      </c>
      <c r="K60" s="97"/>
      <c r="L60" s="126"/>
      <c r="M60" s="126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</row>
    <row r="61" spans="1:32" ht="18.75" x14ac:dyDescent="0.25">
      <c r="A61" s="84" t="s">
        <v>8</v>
      </c>
      <c r="B61" s="85"/>
      <c r="C61" s="85"/>
      <c r="D61" s="158"/>
      <c r="E61" s="85"/>
      <c r="F61" s="158"/>
      <c r="G61" s="86"/>
      <c r="H61" s="156">
        <f t="shared" si="17"/>
        <v>0</v>
      </c>
      <c r="I61" s="113">
        <f t="shared" si="17"/>
        <v>0</v>
      </c>
      <c r="J61" s="93">
        <f t="shared" si="18"/>
        <v>0</v>
      </c>
      <c r="K61" s="97"/>
      <c r="L61" s="126"/>
      <c r="M61" s="126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</row>
    <row r="62" spans="1:32" ht="18.75" x14ac:dyDescent="0.25">
      <c r="A62" s="84" t="s">
        <v>55</v>
      </c>
      <c r="B62" s="85"/>
      <c r="C62" s="85"/>
      <c r="D62" s="158"/>
      <c r="E62" s="85"/>
      <c r="F62" s="158"/>
      <c r="G62" s="86"/>
      <c r="H62" s="156">
        <f t="shared" si="17"/>
        <v>0</v>
      </c>
      <c r="I62" s="113">
        <f t="shared" si="17"/>
        <v>0</v>
      </c>
      <c r="J62" s="93">
        <f t="shared" si="18"/>
        <v>0</v>
      </c>
      <c r="K62" s="138"/>
      <c r="L62" s="138"/>
      <c r="M62" s="139"/>
      <c r="N62" s="139"/>
      <c r="O62" s="139"/>
      <c r="P62" s="13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</row>
    <row r="63" spans="1:32" ht="19.5" thickBot="1" x14ac:dyDescent="0.35">
      <c r="A63" s="11" t="s">
        <v>9</v>
      </c>
      <c r="B63" s="90">
        <f t="shared" ref="B63:F63" si="19">B56+B57+B58+B59+B60+B61+B62</f>
        <v>0</v>
      </c>
      <c r="C63" s="90">
        <f t="shared" si="19"/>
        <v>0</v>
      </c>
      <c r="D63" s="90">
        <f t="shared" ref="D63" si="20">D56+D57+D58+D59+D60+D61+D62</f>
        <v>0</v>
      </c>
      <c r="E63" s="112">
        <f>SUM(E56:E62)</f>
        <v>1</v>
      </c>
      <c r="F63" s="90">
        <f t="shared" si="19"/>
        <v>0</v>
      </c>
      <c r="G63" s="112">
        <f>SUM(G56:G62)</f>
        <v>0</v>
      </c>
      <c r="H63" s="156">
        <f t="shared" si="17"/>
        <v>0</v>
      </c>
      <c r="I63" s="157">
        <f t="shared" si="17"/>
        <v>1</v>
      </c>
      <c r="J63" s="27">
        <f t="shared" si="18"/>
        <v>1</v>
      </c>
      <c r="K63" s="140"/>
      <c r="L63" s="140"/>
      <c r="M63" s="140"/>
      <c r="N63" s="140"/>
      <c r="O63" s="140"/>
      <c r="P63" s="140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</row>
    <row r="64" spans="1:32" ht="18.75" x14ac:dyDescent="0.25">
      <c r="A64" s="154"/>
      <c r="B64" s="117"/>
      <c r="C64" s="117"/>
      <c r="D64" s="117"/>
      <c r="E64" s="126"/>
      <c r="F64" s="116"/>
      <c r="G64" s="116"/>
      <c r="H64" s="118"/>
      <c r="I64" s="116"/>
      <c r="J64" s="78"/>
      <c r="K64" s="98"/>
      <c r="L64" s="116"/>
      <c r="M64" s="116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</row>
    <row r="65" spans="1:32" ht="51.75" customHeight="1" thickBot="1" x14ac:dyDescent="0.3">
      <c r="A65" s="248" t="s">
        <v>67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143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1:32" ht="19.5" thickBot="1" x14ac:dyDescent="0.3">
      <c r="A66" s="246"/>
      <c r="B66" s="265" t="s">
        <v>69</v>
      </c>
      <c r="C66" s="266"/>
      <c r="D66" s="265" t="s">
        <v>68</v>
      </c>
      <c r="E66" s="266"/>
      <c r="F66" s="265" t="s">
        <v>88</v>
      </c>
      <c r="G66" s="267"/>
      <c r="H66" s="212" t="s">
        <v>9</v>
      </c>
      <c r="I66" s="213"/>
      <c r="J66" s="214"/>
      <c r="K66" s="49"/>
      <c r="L66" s="49"/>
      <c r="M66" s="116"/>
      <c r="N66" s="116"/>
      <c r="O66" s="116"/>
      <c r="P66" s="116"/>
      <c r="Q66" s="116"/>
      <c r="R66" s="116"/>
      <c r="S66" s="116"/>
      <c r="T66" s="78"/>
      <c r="U66" s="116"/>
      <c r="V66" s="78"/>
    </row>
    <row r="67" spans="1:32" x14ac:dyDescent="0.25">
      <c r="A67" s="232"/>
      <c r="B67" s="3" t="s">
        <v>0</v>
      </c>
      <c r="C67" s="3" t="s">
        <v>1</v>
      </c>
      <c r="D67" s="3" t="s">
        <v>0</v>
      </c>
      <c r="E67" s="3" t="s">
        <v>1</v>
      </c>
      <c r="F67" s="3" t="s">
        <v>0</v>
      </c>
      <c r="G67" s="4" t="s">
        <v>1</v>
      </c>
      <c r="H67" s="152" t="s">
        <v>0</v>
      </c>
      <c r="I67" s="153" t="s">
        <v>1</v>
      </c>
      <c r="J67" s="34" t="s">
        <v>10</v>
      </c>
      <c r="K67" s="103"/>
      <c r="L67" s="51"/>
      <c r="M67" s="2"/>
      <c r="N67" s="2"/>
      <c r="O67" s="2"/>
      <c r="P67" s="2"/>
      <c r="Q67" s="2"/>
      <c r="R67" s="2"/>
      <c r="S67" s="2"/>
    </row>
    <row r="68" spans="1:32" ht="18.75" x14ac:dyDescent="0.25">
      <c r="A68" s="84" t="s">
        <v>2</v>
      </c>
      <c r="B68" s="85"/>
      <c r="C68" s="85"/>
      <c r="D68" s="21"/>
      <c r="E68" s="85"/>
      <c r="F68" s="85"/>
      <c r="G68" s="86"/>
      <c r="H68" s="16">
        <f t="shared" ref="H68:H76" si="21">B68+D68+F68</f>
        <v>0</v>
      </c>
      <c r="I68" s="113">
        <f t="shared" ref="I68:I76" si="22">C68+E68+G68</f>
        <v>0</v>
      </c>
      <c r="J68" s="94">
        <f t="shared" ref="J68:J76" si="23">SUM(H68:I68)</f>
        <v>0</v>
      </c>
      <c r="K68" s="116"/>
      <c r="L68" s="78"/>
      <c r="M68" s="2"/>
      <c r="N68" s="2"/>
      <c r="O68" s="2"/>
      <c r="P68" s="2"/>
      <c r="Q68" s="2"/>
      <c r="R68" s="2"/>
      <c r="S68" s="2"/>
    </row>
    <row r="69" spans="1:32" ht="18.75" x14ac:dyDescent="0.25">
      <c r="A69" s="84" t="s">
        <v>3</v>
      </c>
      <c r="B69" s="85"/>
      <c r="C69" s="85"/>
      <c r="D69" s="21"/>
      <c r="E69" s="85"/>
      <c r="F69" s="85"/>
      <c r="G69" s="86"/>
      <c r="H69" s="16">
        <f t="shared" si="21"/>
        <v>0</v>
      </c>
      <c r="I69" s="113">
        <f t="shared" si="22"/>
        <v>0</v>
      </c>
      <c r="J69" s="94">
        <f t="shared" si="23"/>
        <v>0</v>
      </c>
      <c r="K69" s="116"/>
      <c r="L69" s="78"/>
      <c r="M69" s="2"/>
      <c r="N69" s="2"/>
      <c r="O69" s="2"/>
      <c r="P69" s="2"/>
      <c r="Q69" s="2"/>
      <c r="R69" s="2"/>
      <c r="S69" s="2"/>
    </row>
    <row r="70" spans="1:32" ht="18.75" x14ac:dyDescent="0.25">
      <c r="A70" s="84" t="s">
        <v>4</v>
      </c>
      <c r="B70" s="85"/>
      <c r="C70" s="85"/>
      <c r="D70" s="21"/>
      <c r="E70" s="85"/>
      <c r="F70" s="85"/>
      <c r="G70" s="86"/>
      <c r="H70" s="16">
        <f t="shared" si="21"/>
        <v>0</v>
      </c>
      <c r="I70" s="113">
        <f t="shared" si="22"/>
        <v>0</v>
      </c>
      <c r="J70" s="94">
        <f t="shared" si="23"/>
        <v>0</v>
      </c>
      <c r="K70" s="116"/>
      <c r="L70" s="78"/>
      <c r="M70" s="2"/>
      <c r="N70" s="2"/>
      <c r="O70" s="2"/>
      <c r="P70" s="2"/>
      <c r="Q70" s="2"/>
      <c r="R70" s="2"/>
      <c r="S70" s="2"/>
    </row>
    <row r="71" spans="1:32" ht="18.75" x14ac:dyDescent="0.25">
      <c r="A71" s="84" t="s">
        <v>5</v>
      </c>
      <c r="B71" s="85"/>
      <c r="C71" s="85"/>
      <c r="D71" s="21"/>
      <c r="E71" s="85"/>
      <c r="F71" s="85"/>
      <c r="G71" s="86"/>
      <c r="H71" s="16">
        <f t="shared" si="21"/>
        <v>0</v>
      </c>
      <c r="I71" s="113">
        <f t="shared" si="22"/>
        <v>0</v>
      </c>
      <c r="J71" s="94">
        <f t="shared" si="23"/>
        <v>0</v>
      </c>
      <c r="K71" s="115"/>
      <c r="L71" s="78"/>
      <c r="M71" s="2"/>
      <c r="N71" s="2"/>
      <c r="O71" s="2"/>
      <c r="P71" s="2"/>
      <c r="Q71" s="2"/>
      <c r="R71" s="2"/>
      <c r="S71" s="2"/>
    </row>
    <row r="72" spans="1:32" ht="19.5" thickBot="1" x14ac:dyDescent="0.3">
      <c r="A72" s="84" t="s">
        <v>6</v>
      </c>
      <c r="B72" s="85"/>
      <c r="C72" s="85"/>
      <c r="D72" s="21"/>
      <c r="E72" s="85"/>
      <c r="F72" s="85"/>
      <c r="G72" s="86"/>
      <c r="H72" s="16">
        <f t="shared" si="21"/>
        <v>0</v>
      </c>
      <c r="I72" s="113">
        <f t="shared" si="22"/>
        <v>0</v>
      </c>
      <c r="J72" s="94">
        <f t="shared" si="23"/>
        <v>0</v>
      </c>
      <c r="K72" s="115"/>
      <c r="L72" s="78"/>
      <c r="M72" s="2"/>
      <c r="N72" s="2"/>
      <c r="O72" s="2"/>
      <c r="P72" s="2"/>
      <c r="Q72" s="2"/>
      <c r="R72" s="2"/>
      <c r="S72" s="2"/>
    </row>
    <row r="73" spans="1:32" ht="18.75" x14ac:dyDescent="0.25">
      <c r="A73" s="84" t="s">
        <v>8</v>
      </c>
      <c r="B73" s="85"/>
      <c r="C73" s="85"/>
      <c r="D73" s="21"/>
      <c r="E73" s="85">
        <v>25</v>
      </c>
      <c r="F73" s="85"/>
      <c r="G73" s="86">
        <v>82</v>
      </c>
      <c r="H73" s="16">
        <f t="shared" si="21"/>
        <v>0</v>
      </c>
      <c r="I73" s="113">
        <f t="shared" si="22"/>
        <v>107</v>
      </c>
      <c r="J73" s="94">
        <f t="shared" si="23"/>
        <v>107</v>
      </c>
      <c r="K73" s="219" t="s">
        <v>48</v>
      </c>
      <c r="L73" s="220"/>
      <c r="M73" s="203" t="s">
        <v>49</v>
      </c>
      <c r="N73" s="221"/>
      <c r="O73" s="253" t="s">
        <v>50</v>
      </c>
      <c r="P73" s="204"/>
      <c r="Q73" s="2"/>
      <c r="R73" s="2"/>
      <c r="S73" s="2"/>
    </row>
    <row r="74" spans="1:32" ht="19.5" thickBot="1" x14ac:dyDescent="0.35">
      <c r="A74" s="84" t="s">
        <v>55</v>
      </c>
      <c r="B74" s="85"/>
      <c r="C74" s="85"/>
      <c r="D74" s="150"/>
      <c r="E74" s="85"/>
      <c r="F74" s="21"/>
      <c r="G74" s="148"/>
      <c r="H74" s="16">
        <f t="shared" si="21"/>
        <v>0</v>
      </c>
      <c r="I74" s="113">
        <f t="shared" si="22"/>
        <v>0</v>
      </c>
      <c r="J74" s="94">
        <f t="shared" si="23"/>
        <v>0</v>
      </c>
      <c r="K74" s="254">
        <f>H14+J26+H38+B51+K51+H63+H76</f>
        <v>141</v>
      </c>
      <c r="L74" s="255"/>
      <c r="M74" s="256">
        <f>I14+K26+I38+C51+L51+I63+I76</f>
        <v>429</v>
      </c>
      <c r="N74" s="255"/>
      <c r="O74" s="256">
        <f>H14+I14+J26+K26+H38+I38+B51+C51+K51+L51+H63+I63+H76+I76</f>
        <v>570</v>
      </c>
      <c r="P74" s="257"/>
      <c r="Q74" s="2"/>
      <c r="R74" s="2"/>
      <c r="S74" s="2"/>
    </row>
    <row r="75" spans="1:32" ht="18.75" x14ac:dyDescent="0.25">
      <c r="A75" s="84" t="s">
        <v>70</v>
      </c>
      <c r="B75" s="85"/>
      <c r="C75" s="150"/>
      <c r="D75" s="151"/>
      <c r="E75" s="150"/>
      <c r="F75" s="85"/>
      <c r="G75" s="86"/>
      <c r="H75" s="16">
        <f t="shared" si="21"/>
        <v>0</v>
      </c>
      <c r="I75" s="113">
        <f t="shared" si="22"/>
        <v>0</v>
      </c>
      <c r="J75" s="94">
        <f t="shared" si="23"/>
        <v>0</v>
      </c>
      <c r="K75" s="115"/>
      <c r="L75" s="78"/>
      <c r="M75" s="2"/>
      <c r="N75" s="2"/>
      <c r="O75" s="2"/>
      <c r="P75" s="2"/>
      <c r="Q75" s="2"/>
      <c r="R75" s="2"/>
      <c r="S75" s="2"/>
    </row>
    <row r="76" spans="1:32" ht="19.5" thickBot="1" x14ac:dyDescent="0.3">
      <c r="A76" s="11" t="s">
        <v>9</v>
      </c>
      <c r="B76" s="90">
        <f t="shared" ref="B76:G76" si="24">B68+B69+B70+B71+B72+B73+B74+B75</f>
        <v>0</v>
      </c>
      <c r="C76" s="90">
        <f t="shared" si="24"/>
        <v>0</v>
      </c>
      <c r="D76" s="90">
        <f t="shared" si="24"/>
        <v>0</v>
      </c>
      <c r="E76" s="90">
        <f t="shared" si="24"/>
        <v>25</v>
      </c>
      <c r="F76" s="90">
        <f t="shared" si="24"/>
        <v>0</v>
      </c>
      <c r="G76" s="112">
        <f t="shared" si="24"/>
        <v>82</v>
      </c>
      <c r="H76" s="16">
        <f t="shared" si="21"/>
        <v>0</v>
      </c>
      <c r="I76" s="113">
        <f t="shared" si="22"/>
        <v>107</v>
      </c>
      <c r="J76" s="94">
        <f t="shared" si="23"/>
        <v>107</v>
      </c>
      <c r="K76" s="116"/>
      <c r="L76" s="78"/>
      <c r="M76" s="2"/>
      <c r="N76" s="2"/>
      <c r="O76" s="2"/>
      <c r="P76" s="2"/>
      <c r="Q76" s="2"/>
      <c r="R76" s="2"/>
      <c r="S76" s="2"/>
    </row>
    <row r="77" spans="1:32" x14ac:dyDescent="0.25">
      <c r="A77" s="2"/>
      <c r="B77" s="2"/>
      <c r="C77" s="2"/>
      <c r="D77" s="2"/>
      <c r="E77" s="2"/>
      <c r="F77" s="2"/>
      <c r="G77" s="2"/>
      <c r="H77" s="2"/>
      <c r="I77" s="2"/>
      <c r="J77" s="25"/>
      <c r="K77" s="24"/>
      <c r="L77" s="24"/>
      <c r="M77" s="2"/>
      <c r="N77" s="2"/>
      <c r="O77" s="2"/>
      <c r="P77" s="2"/>
      <c r="Q77" s="2"/>
      <c r="R77" s="2"/>
      <c r="S77" s="2"/>
    </row>
    <row r="78" spans="1:32" ht="16.5" x14ac:dyDescent="0.25">
      <c r="A78" s="138"/>
      <c r="B78" s="138"/>
      <c r="C78" s="139"/>
      <c r="D78" s="139"/>
      <c r="E78" s="139"/>
      <c r="F78" s="13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32" ht="18.75" x14ac:dyDescent="0.3">
      <c r="A79" s="140"/>
      <c r="B79" s="140"/>
      <c r="C79" s="140"/>
      <c r="D79" s="140"/>
      <c r="E79" s="140"/>
      <c r="F79" s="14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3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6.5" x14ac:dyDescent="0.25">
      <c r="A90" s="2"/>
      <c r="B90" s="123"/>
      <c r="C90" s="123"/>
      <c r="D90" s="124"/>
      <c r="E90" s="124"/>
      <c r="F90" s="124"/>
      <c r="G90" s="12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8.75" x14ac:dyDescent="0.3">
      <c r="A91" s="2"/>
      <c r="B91" s="125"/>
      <c r="C91" s="125"/>
      <c r="D91" s="125"/>
      <c r="E91" s="125"/>
      <c r="F91" s="125"/>
      <c r="G91" s="12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</sheetData>
  <mergeCells count="60">
    <mergeCell ref="A28:L28"/>
    <mergeCell ref="S17:T17"/>
    <mergeCell ref="U17:W17"/>
    <mergeCell ref="A17:A18"/>
    <mergeCell ref="B17:C17"/>
    <mergeCell ref="D17:E17"/>
    <mergeCell ref="F17:G17"/>
    <mergeCell ref="H17:I17"/>
    <mergeCell ref="J17:L17"/>
    <mergeCell ref="R54:S54"/>
    <mergeCell ref="T54:V54"/>
    <mergeCell ref="A54:A55"/>
    <mergeCell ref="B54:C54"/>
    <mergeCell ref="D54:E54"/>
    <mergeCell ref="N54:O54"/>
    <mergeCell ref="P54:Q54"/>
    <mergeCell ref="N42:P42"/>
    <mergeCell ref="F41:M41"/>
    <mergeCell ref="A41:D41"/>
    <mergeCell ref="A40:M40"/>
    <mergeCell ref="B42:C42"/>
    <mergeCell ref="A42:A43"/>
    <mergeCell ref="D29:E29"/>
    <mergeCell ref="F29:G29"/>
    <mergeCell ref="H29:J29"/>
    <mergeCell ref="B66:C66"/>
    <mergeCell ref="D66:E66"/>
    <mergeCell ref="F66:G66"/>
    <mergeCell ref="A1:M1"/>
    <mergeCell ref="A2:M2"/>
    <mergeCell ref="A3:M3"/>
    <mergeCell ref="A4:L4"/>
    <mergeCell ref="A53:J53"/>
    <mergeCell ref="G42:H42"/>
    <mergeCell ref="A16:L16"/>
    <mergeCell ref="H5:J5"/>
    <mergeCell ref="A5:A6"/>
    <mergeCell ref="B5:C5"/>
    <mergeCell ref="D5:E5"/>
    <mergeCell ref="F5:G5"/>
    <mergeCell ref="I42:J42"/>
    <mergeCell ref="K42:M42"/>
    <mergeCell ref="A29:A30"/>
    <mergeCell ref="B29:C29"/>
    <mergeCell ref="K73:L73"/>
    <mergeCell ref="M73:N73"/>
    <mergeCell ref="O73:P73"/>
    <mergeCell ref="K74:L74"/>
    <mergeCell ref="M74:N74"/>
    <mergeCell ref="O74:P74"/>
    <mergeCell ref="A66:A67"/>
    <mergeCell ref="L54:M54"/>
    <mergeCell ref="A65:M65"/>
    <mergeCell ref="K58:L58"/>
    <mergeCell ref="M58:N58"/>
    <mergeCell ref="K59:L59"/>
    <mergeCell ref="M59:N59"/>
    <mergeCell ref="H66:J66"/>
    <mergeCell ref="H54:J54"/>
    <mergeCell ref="F54:G54"/>
  </mergeCells>
  <pageMargins left="0.70866141732283472" right="0.70866141732283472" top="0.35433070866141736" bottom="0.39370078740157483" header="0.31496062992125984" footer="0.31496062992125984"/>
  <pageSetup paperSize="9" scale="50" orientation="portrait" verticalDpi="0" r:id="rId1"/>
  <rowBreaks count="1" manualBreakCount="1">
    <brk id="81" max="16" man="1"/>
  </rowBreaks>
  <colBreaks count="1" manualBreakCount="1">
    <brk id="23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1"/>
  <sheetViews>
    <sheetView tabSelected="1" view="pageBreakPreview" zoomScale="80" zoomScaleNormal="46" zoomScaleSheetLayoutView="80" zoomScalePageLayoutView="37" workbookViewId="0">
      <selection activeCell="M10" sqref="M10"/>
    </sheetView>
  </sheetViews>
  <sheetFormatPr defaultRowHeight="15" x14ac:dyDescent="0.25"/>
  <cols>
    <col min="1" max="1" width="6.42578125" customWidth="1"/>
    <col min="2" max="24" width="7.7109375" customWidth="1"/>
    <col min="25" max="25" width="7.5703125" customWidth="1"/>
    <col min="26" max="37" width="7.7109375" customWidth="1"/>
    <col min="38" max="38" width="8.7109375" customWidth="1"/>
  </cols>
  <sheetData>
    <row r="2" spans="1:39" ht="23.25" x14ac:dyDescent="0.35">
      <c r="A2" s="276" t="s">
        <v>71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</row>
    <row r="3" spans="1:39" ht="19.5" x14ac:dyDescent="0.25">
      <c r="A3" s="278" t="s">
        <v>72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</row>
    <row r="4" spans="1:39" ht="18.75" x14ac:dyDescent="0.3">
      <c r="E4" s="201"/>
      <c r="F4" s="201"/>
      <c r="G4" s="201"/>
      <c r="H4" s="201"/>
      <c r="I4" s="201"/>
      <c r="J4" s="201"/>
      <c r="K4" s="201"/>
      <c r="L4" s="201"/>
      <c r="M4" s="258" t="s">
        <v>110</v>
      </c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02"/>
      <c r="Z4" s="202"/>
      <c r="AA4" s="202"/>
      <c r="AB4" s="202"/>
    </row>
    <row r="5" spans="1:39" ht="15.75" thickBot="1" x14ac:dyDescent="0.3">
      <c r="A5" s="120"/>
      <c r="AJ5" s="99"/>
    </row>
    <row r="6" spans="1:39" ht="53.25" customHeight="1" thickBot="1" x14ac:dyDescent="0.3">
      <c r="A6" s="280"/>
      <c r="B6" s="210" t="s">
        <v>73</v>
      </c>
      <c r="C6" s="222"/>
      <c r="D6" s="210" t="s">
        <v>74</v>
      </c>
      <c r="E6" s="222"/>
      <c r="F6" s="210" t="s">
        <v>101</v>
      </c>
      <c r="G6" s="222"/>
      <c r="H6" s="210" t="s">
        <v>92</v>
      </c>
      <c r="I6" s="222"/>
      <c r="J6" s="210" t="s">
        <v>76</v>
      </c>
      <c r="K6" s="222"/>
      <c r="L6" s="210" t="s">
        <v>93</v>
      </c>
      <c r="M6" s="222"/>
      <c r="N6" s="210" t="s">
        <v>75</v>
      </c>
      <c r="O6" s="222"/>
      <c r="P6" s="210" t="s">
        <v>80</v>
      </c>
      <c r="Q6" s="222"/>
      <c r="R6" s="210" t="s">
        <v>59</v>
      </c>
      <c r="S6" s="222"/>
      <c r="T6" s="210" t="s">
        <v>82</v>
      </c>
      <c r="U6" s="222"/>
      <c r="V6" s="210" t="s">
        <v>89</v>
      </c>
      <c r="W6" s="222"/>
      <c r="X6" s="210" t="s">
        <v>77</v>
      </c>
      <c r="Y6" s="222"/>
      <c r="Z6" s="210" t="s">
        <v>81</v>
      </c>
      <c r="AA6" s="222"/>
      <c r="AB6" s="210" t="s">
        <v>104</v>
      </c>
      <c r="AC6" s="222"/>
      <c r="AD6" s="210" t="s">
        <v>78</v>
      </c>
      <c r="AE6" s="222"/>
      <c r="AF6" s="210" t="s">
        <v>79</v>
      </c>
      <c r="AG6" s="222"/>
      <c r="AH6" s="210" t="s">
        <v>105</v>
      </c>
      <c r="AI6" s="218"/>
      <c r="AJ6" s="213" t="s">
        <v>9</v>
      </c>
      <c r="AK6" s="213"/>
      <c r="AL6" s="214"/>
      <c r="AM6" s="193"/>
    </row>
    <row r="7" spans="1:39" ht="21" customHeight="1" x14ac:dyDescent="0.25">
      <c r="A7" s="281"/>
      <c r="B7" s="3" t="s">
        <v>0</v>
      </c>
      <c r="C7" s="3" t="s">
        <v>1</v>
      </c>
      <c r="D7" s="3" t="s">
        <v>0</v>
      </c>
      <c r="E7" s="3" t="s">
        <v>1</v>
      </c>
      <c r="F7" s="3" t="s">
        <v>0</v>
      </c>
      <c r="G7" s="3" t="s">
        <v>1</v>
      </c>
      <c r="H7" s="3" t="s">
        <v>0</v>
      </c>
      <c r="I7" s="3" t="s">
        <v>1</v>
      </c>
      <c r="J7" s="3" t="s">
        <v>0</v>
      </c>
      <c r="K7" s="3" t="s">
        <v>1</v>
      </c>
      <c r="L7" s="3" t="s">
        <v>0</v>
      </c>
      <c r="M7" s="3" t="s">
        <v>1</v>
      </c>
      <c r="N7" s="3" t="s">
        <v>0</v>
      </c>
      <c r="O7" s="3" t="s">
        <v>1</v>
      </c>
      <c r="P7" s="3" t="s">
        <v>0</v>
      </c>
      <c r="Q7" s="3" t="s">
        <v>1</v>
      </c>
      <c r="R7" s="3" t="s">
        <v>0</v>
      </c>
      <c r="S7" s="3" t="s">
        <v>1</v>
      </c>
      <c r="T7" s="3" t="s">
        <v>0</v>
      </c>
      <c r="U7" s="3" t="s">
        <v>1</v>
      </c>
      <c r="V7" s="3" t="s">
        <v>0</v>
      </c>
      <c r="W7" s="3" t="s">
        <v>1</v>
      </c>
      <c r="X7" s="3" t="s">
        <v>0</v>
      </c>
      <c r="Y7" s="3" t="s">
        <v>1</v>
      </c>
      <c r="Z7" s="3" t="s">
        <v>0</v>
      </c>
      <c r="AA7" s="3" t="s">
        <v>1</v>
      </c>
      <c r="AB7" s="3" t="s">
        <v>0</v>
      </c>
      <c r="AC7" s="3" t="s">
        <v>1</v>
      </c>
      <c r="AD7" s="3" t="s">
        <v>0</v>
      </c>
      <c r="AE7" s="3" t="s">
        <v>1</v>
      </c>
      <c r="AF7" s="3" t="s">
        <v>0</v>
      </c>
      <c r="AG7" s="3" t="s">
        <v>1</v>
      </c>
      <c r="AH7" s="3" t="s">
        <v>0</v>
      </c>
      <c r="AI7" s="3" t="s">
        <v>1</v>
      </c>
      <c r="AJ7" s="82" t="s">
        <v>0</v>
      </c>
      <c r="AK7" s="119" t="s">
        <v>1</v>
      </c>
      <c r="AL7" s="34" t="s">
        <v>10</v>
      </c>
      <c r="AM7" s="193"/>
    </row>
    <row r="8" spans="1:39" ht="25.5" customHeight="1" x14ac:dyDescent="0.25">
      <c r="A8" s="84" t="s">
        <v>2</v>
      </c>
      <c r="B8" s="21"/>
      <c r="C8" s="21"/>
      <c r="D8" s="21">
        <v>3</v>
      </c>
      <c r="E8" s="21">
        <v>8</v>
      </c>
      <c r="F8" s="21"/>
      <c r="G8" s="180"/>
      <c r="H8" s="21">
        <v>8</v>
      </c>
      <c r="I8" s="180">
        <v>3</v>
      </c>
      <c r="J8" s="21">
        <v>2</v>
      </c>
      <c r="K8" s="180">
        <v>5</v>
      </c>
      <c r="L8" s="194"/>
      <c r="M8" s="194"/>
      <c r="N8" s="21">
        <v>15</v>
      </c>
      <c r="O8" s="180">
        <v>11</v>
      </c>
      <c r="P8" s="21"/>
      <c r="Q8" s="180"/>
      <c r="R8" s="21">
        <v>4</v>
      </c>
      <c r="S8" s="180"/>
      <c r="T8" s="151"/>
      <c r="U8" s="182"/>
      <c r="V8" s="151"/>
      <c r="W8" s="182"/>
      <c r="X8" s="151"/>
      <c r="Y8" s="182"/>
      <c r="Z8" s="151"/>
      <c r="AA8" s="182"/>
      <c r="AB8" s="151"/>
      <c r="AC8" s="180">
        <v>7</v>
      </c>
      <c r="AD8" s="92"/>
      <c r="AE8" s="21"/>
      <c r="AF8" s="180"/>
      <c r="AG8" s="21"/>
      <c r="AH8" s="192"/>
      <c r="AI8" s="100"/>
      <c r="AJ8" s="16">
        <f>B8+D8+F8+H8+J8+L8+N8+P8+R8+T8+V8+X8+Z8+AB8+AD8+AF8+AH8</f>
        <v>32</v>
      </c>
      <c r="AK8" s="88">
        <f>C8+E8+G8+I8+K8+M8+O8+Q8+S8+U8+W8+Y8+AA8+AC8+AE8+AG8+AI8</f>
        <v>34</v>
      </c>
      <c r="AL8" s="17">
        <f>B8+C8+D8+E8+F8+G8+H8+I8+J8+K8+L8+M8+N8+O8+P8+Q8+R8+S8+T8+U8+V8+W8+X8+Y8+Z8+AA8+AB8+AC8+AD8+AE8+AF8+AG8+AH8+AI8</f>
        <v>66</v>
      </c>
      <c r="AM8" s="193"/>
    </row>
    <row r="9" spans="1:39" ht="25.5" customHeight="1" x14ac:dyDescent="0.25">
      <c r="A9" s="84" t="s">
        <v>3</v>
      </c>
      <c r="B9" s="21"/>
      <c r="C9" s="21">
        <v>8</v>
      </c>
      <c r="D9" s="21">
        <v>1</v>
      </c>
      <c r="E9" s="151"/>
      <c r="F9" s="21">
        <v>4</v>
      </c>
      <c r="G9" s="180">
        <v>3</v>
      </c>
      <c r="H9" s="21">
        <v>12</v>
      </c>
      <c r="I9" s="180">
        <v>3</v>
      </c>
      <c r="J9" s="21">
        <v>4</v>
      </c>
      <c r="K9" s="180">
        <v>9</v>
      </c>
      <c r="L9" s="181"/>
      <c r="M9" s="183"/>
      <c r="N9" s="21">
        <v>9</v>
      </c>
      <c r="O9" s="180">
        <v>25</v>
      </c>
      <c r="P9" s="151"/>
      <c r="Q9" s="182"/>
      <c r="R9" s="21">
        <v>1</v>
      </c>
      <c r="S9" s="180">
        <v>7</v>
      </c>
      <c r="T9" s="151"/>
      <c r="U9" s="182"/>
      <c r="V9" s="151"/>
      <c r="W9" s="182"/>
      <c r="X9" s="151"/>
      <c r="Y9" s="182"/>
      <c r="Z9" s="151"/>
      <c r="AA9" s="182"/>
      <c r="AB9" s="151"/>
      <c r="AC9" s="180">
        <v>6</v>
      </c>
      <c r="AD9" s="92"/>
      <c r="AE9" s="21">
        <v>5</v>
      </c>
      <c r="AF9" s="180"/>
      <c r="AG9" s="21">
        <v>6</v>
      </c>
      <c r="AH9" s="192"/>
      <c r="AI9" s="180"/>
      <c r="AJ9" s="16">
        <f t="shared" ref="AJ9:AJ15" si="0">B9+D9+F9+H9+J9+L9+N9+P9+R9+T9+V9+X9+Z9+AB9+AD9+AF9+AH9</f>
        <v>31</v>
      </c>
      <c r="AK9" s="88">
        <f t="shared" ref="AK9:AK15" si="1">C9+E9+G9+I9+K9+M9+O9+Q9+S9+U9+W9+Y9+AA9+AC9+AE9+AG9+AI9</f>
        <v>72</v>
      </c>
      <c r="AL9" s="17">
        <f>B9+C9+D9+E9+F9+G9+H9+I9+J9+K9+L9+M9+N9+O9+P9+Q9+R9+S9+T9+U9+V9+W9+X9+Y9+Z9+AA9+AB9+AC9+AD9+AE9+AF9+AG9+AH9+AI9</f>
        <v>103</v>
      </c>
      <c r="AM9" s="193"/>
    </row>
    <row r="10" spans="1:39" ht="25.5" customHeight="1" x14ac:dyDescent="0.25">
      <c r="A10" s="84" t="s">
        <v>4</v>
      </c>
      <c r="B10" s="159"/>
      <c r="C10" s="159">
        <v>7</v>
      </c>
      <c r="D10" s="159">
        <v>6</v>
      </c>
      <c r="E10" s="159">
        <v>11</v>
      </c>
      <c r="F10" s="184"/>
      <c r="G10" s="151"/>
      <c r="H10" s="151"/>
      <c r="I10" s="21">
        <v>7</v>
      </c>
      <c r="J10" s="151"/>
      <c r="K10" s="21">
        <v>7</v>
      </c>
      <c r="L10" s="151"/>
      <c r="M10" s="21">
        <v>8</v>
      </c>
      <c r="N10" s="21">
        <v>9</v>
      </c>
      <c r="O10" s="21">
        <v>9</v>
      </c>
      <c r="P10" s="21">
        <v>1</v>
      </c>
      <c r="Q10" s="21">
        <v>8</v>
      </c>
      <c r="R10" s="184"/>
      <c r="S10" s="151"/>
      <c r="T10" s="21"/>
      <c r="U10" s="21">
        <v>7</v>
      </c>
      <c r="V10" s="151"/>
      <c r="W10" s="151"/>
      <c r="X10" s="21">
        <v>2</v>
      </c>
      <c r="Y10" s="21">
        <v>18</v>
      </c>
      <c r="Z10" s="151"/>
      <c r="AA10" s="185"/>
      <c r="AB10" s="184"/>
      <c r="AC10" s="151"/>
      <c r="AD10" s="151"/>
      <c r="AE10" s="21"/>
      <c r="AF10" s="151"/>
      <c r="AG10" s="184"/>
      <c r="AH10" s="192"/>
      <c r="AI10" s="180"/>
      <c r="AJ10" s="16">
        <f t="shared" si="0"/>
        <v>18</v>
      </c>
      <c r="AK10" s="88">
        <f t="shared" si="1"/>
        <v>82</v>
      </c>
      <c r="AL10" s="17">
        <f t="shared" ref="AL10:AL15" si="2">B10+C10+D10+E10+F10+G10+H10+I10+J10+K10+L10+M10+N10+O10+P10+Q10+R10+S10+T10+U10+V10+W10+X10+Y10+Z10+AA10+AB10+AC10+AD10+AE10+AF10+AG10+AH10+AI10</f>
        <v>100</v>
      </c>
      <c r="AM10" s="193"/>
    </row>
    <row r="11" spans="1:39" ht="25.5" customHeight="1" x14ac:dyDescent="0.25">
      <c r="A11" s="84" t="s">
        <v>5</v>
      </c>
      <c r="B11" s="21"/>
      <c r="C11" s="21"/>
      <c r="D11" s="21"/>
      <c r="E11" s="21"/>
      <c r="F11" s="186"/>
      <c r="G11" s="185"/>
      <c r="H11" s="184"/>
      <c r="I11" s="185"/>
      <c r="J11" s="184"/>
      <c r="K11" s="185"/>
      <c r="L11" s="184"/>
      <c r="M11" s="185"/>
      <c r="N11" s="184"/>
      <c r="O11" s="185"/>
      <c r="P11" s="184"/>
      <c r="Q11" s="185"/>
      <c r="R11" s="151"/>
      <c r="S11" s="185"/>
      <c r="T11" s="184"/>
      <c r="U11" s="185"/>
      <c r="V11" s="184"/>
      <c r="W11" s="185"/>
      <c r="X11" s="184"/>
      <c r="Y11" s="185"/>
      <c r="Z11" s="184"/>
      <c r="AA11" s="151"/>
      <c r="AB11" s="151"/>
      <c r="AC11" s="185"/>
      <c r="AD11" s="187"/>
      <c r="AE11" s="159"/>
      <c r="AF11" s="185"/>
      <c r="AG11" s="151"/>
      <c r="AH11" s="192"/>
      <c r="AI11" s="180"/>
      <c r="AJ11" s="16">
        <f t="shared" si="0"/>
        <v>0</v>
      </c>
      <c r="AK11" s="88">
        <f t="shared" si="1"/>
        <v>0</v>
      </c>
      <c r="AL11" s="17">
        <f t="shared" si="2"/>
        <v>0</v>
      </c>
      <c r="AM11" s="193"/>
    </row>
    <row r="12" spans="1:39" ht="25.5" customHeight="1" x14ac:dyDescent="0.25">
      <c r="A12" s="84" t="s">
        <v>6</v>
      </c>
      <c r="B12" s="151"/>
      <c r="C12" s="186"/>
      <c r="D12" s="151"/>
      <c r="E12" s="151"/>
      <c r="F12" s="186"/>
      <c r="G12" s="182"/>
      <c r="H12" s="151"/>
      <c r="I12" s="182"/>
      <c r="J12" s="151"/>
      <c r="K12" s="182"/>
      <c r="L12" s="151"/>
      <c r="M12" s="182"/>
      <c r="N12" s="21"/>
      <c r="O12" s="182"/>
      <c r="P12" s="151"/>
      <c r="Q12" s="182"/>
      <c r="R12" s="151"/>
      <c r="S12" s="182"/>
      <c r="T12" s="151"/>
      <c r="U12" s="182"/>
      <c r="V12" s="151"/>
      <c r="W12" s="182"/>
      <c r="X12" s="151"/>
      <c r="Y12" s="182"/>
      <c r="Z12" s="151"/>
      <c r="AA12" s="182"/>
      <c r="AB12" s="151"/>
      <c r="AC12" s="182"/>
      <c r="AD12" s="188"/>
      <c r="AE12" s="151"/>
      <c r="AF12" s="182"/>
      <c r="AG12" s="151"/>
      <c r="AH12" s="192"/>
      <c r="AI12" s="180"/>
      <c r="AJ12" s="16">
        <f t="shared" si="0"/>
        <v>0</v>
      </c>
      <c r="AK12" s="88">
        <f t="shared" si="1"/>
        <v>0</v>
      </c>
      <c r="AL12" s="17">
        <f t="shared" si="2"/>
        <v>0</v>
      </c>
      <c r="AM12" s="193"/>
    </row>
    <row r="13" spans="1:39" ht="25.5" customHeight="1" x14ac:dyDescent="0.25">
      <c r="A13" s="84" t="s">
        <v>8</v>
      </c>
      <c r="B13" s="159"/>
      <c r="C13" s="21">
        <v>10</v>
      </c>
      <c r="D13" s="21">
        <v>2</v>
      </c>
      <c r="E13" s="21">
        <v>22</v>
      </c>
      <c r="F13" s="21"/>
      <c r="G13" s="190"/>
      <c r="H13" s="159">
        <v>1</v>
      </c>
      <c r="I13" s="21">
        <v>14</v>
      </c>
      <c r="J13" s="21">
        <v>4</v>
      </c>
      <c r="K13" s="191">
        <v>3</v>
      </c>
      <c r="L13" s="159"/>
      <c r="M13" s="21"/>
      <c r="N13" s="151"/>
      <c r="O13" s="151"/>
      <c r="P13" s="21"/>
      <c r="Q13" s="165">
        <v>16</v>
      </c>
      <c r="R13" s="159">
        <v>11</v>
      </c>
      <c r="S13" s="165">
        <v>9</v>
      </c>
      <c r="T13" s="159"/>
      <c r="U13" s="165">
        <v>7</v>
      </c>
      <c r="V13" s="159"/>
      <c r="W13" s="165">
        <v>4</v>
      </c>
      <c r="X13" s="184"/>
      <c r="Y13" s="185"/>
      <c r="Z13" s="159"/>
      <c r="AA13" s="21"/>
      <c r="AB13" s="184"/>
      <c r="AC13" s="197">
        <v>16</v>
      </c>
      <c r="AD13" s="189"/>
      <c r="AE13" s="159">
        <v>7</v>
      </c>
      <c r="AF13" s="185"/>
      <c r="AG13" s="184"/>
      <c r="AH13" s="192">
        <v>2</v>
      </c>
      <c r="AI13" s="180">
        <v>12</v>
      </c>
      <c r="AJ13" s="16">
        <f t="shared" si="0"/>
        <v>20</v>
      </c>
      <c r="AK13" s="88">
        <f t="shared" si="1"/>
        <v>120</v>
      </c>
      <c r="AL13" s="17">
        <f t="shared" si="2"/>
        <v>140</v>
      </c>
      <c r="AM13" s="193"/>
    </row>
    <row r="14" spans="1:39" ht="25.5" customHeight="1" x14ac:dyDescent="0.25">
      <c r="A14" s="84" t="s">
        <v>55</v>
      </c>
      <c r="B14" s="21"/>
      <c r="C14" s="159"/>
      <c r="D14" s="159"/>
      <c r="E14" s="159"/>
      <c r="F14" s="184"/>
      <c r="G14" s="151"/>
      <c r="H14" s="21">
        <v>1</v>
      </c>
      <c r="I14" s="165"/>
      <c r="J14" s="159"/>
      <c r="K14" s="21">
        <v>8</v>
      </c>
      <c r="L14" s="21"/>
      <c r="M14" s="165"/>
      <c r="N14" s="184"/>
      <c r="O14" s="185"/>
      <c r="P14" s="159"/>
      <c r="Q14" s="21"/>
      <c r="R14" s="21">
        <v>5</v>
      </c>
      <c r="S14" s="21">
        <v>3</v>
      </c>
      <c r="T14" s="21">
        <v>3</v>
      </c>
      <c r="U14" s="21">
        <v>1</v>
      </c>
      <c r="V14" s="21"/>
      <c r="W14" s="21"/>
      <c r="X14" s="151"/>
      <c r="Y14" s="151"/>
      <c r="Z14" s="21"/>
      <c r="AA14" s="165"/>
      <c r="AB14" s="151"/>
      <c r="AC14" s="151"/>
      <c r="AD14" s="21">
        <v>1</v>
      </c>
      <c r="AE14" s="21">
        <v>5</v>
      </c>
      <c r="AF14" s="151"/>
      <c r="AG14" s="151"/>
      <c r="AH14" s="192"/>
      <c r="AI14" s="180"/>
      <c r="AJ14" s="16">
        <f t="shared" si="0"/>
        <v>10</v>
      </c>
      <c r="AK14" s="88">
        <f t="shared" si="1"/>
        <v>17</v>
      </c>
      <c r="AL14" s="17">
        <f t="shared" si="2"/>
        <v>27</v>
      </c>
      <c r="AM14" s="193"/>
    </row>
    <row r="15" spans="1:39" ht="25.5" customHeight="1" thickBot="1" x14ac:dyDescent="0.3">
      <c r="A15" s="11" t="s">
        <v>9</v>
      </c>
      <c r="B15" s="96">
        <f>SUM(B8:B14)</f>
        <v>0</v>
      </c>
      <c r="C15" s="96">
        <f t="shared" ref="C15:AI15" si="3">SUM(C8:C14)</f>
        <v>25</v>
      </c>
      <c r="D15" s="96">
        <f t="shared" si="3"/>
        <v>12</v>
      </c>
      <c r="E15" s="96">
        <f t="shared" si="3"/>
        <v>41</v>
      </c>
      <c r="F15" s="96">
        <f t="shared" si="3"/>
        <v>4</v>
      </c>
      <c r="G15" s="96">
        <f t="shared" si="3"/>
        <v>3</v>
      </c>
      <c r="H15" s="96">
        <f t="shared" si="3"/>
        <v>22</v>
      </c>
      <c r="I15" s="96">
        <f t="shared" si="3"/>
        <v>27</v>
      </c>
      <c r="J15" s="96">
        <f t="shared" si="3"/>
        <v>10</v>
      </c>
      <c r="K15" s="96">
        <f t="shared" si="3"/>
        <v>32</v>
      </c>
      <c r="L15" s="96">
        <f t="shared" si="3"/>
        <v>0</v>
      </c>
      <c r="M15" s="96">
        <f t="shared" si="3"/>
        <v>8</v>
      </c>
      <c r="N15" s="96">
        <f t="shared" si="3"/>
        <v>33</v>
      </c>
      <c r="O15" s="96">
        <f t="shared" si="3"/>
        <v>45</v>
      </c>
      <c r="P15" s="96">
        <f t="shared" si="3"/>
        <v>1</v>
      </c>
      <c r="Q15" s="96">
        <f t="shared" si="3"/>
        <v>24</v>
      </c>
      <c r="R15" s="96">
        <f t="shared" si="3"/>
        <v>21</v>
      </c>
      <c r="S15" s="96">
        <f t="shared" si="3"/>
        <v>19</v>
      </c>
      <c r="T15" s="96">
        <f t="shared" si="3"/>
        <v>3</v>
      </c>
      <c r="U15" s="96">
        <f t="shared" si="3"/>
        <v>15</v>
      </c>
      <c r="V15" s="96">
        <f t="shared" si="3"/>
        <v>0</v>
      </c>
      <c r="W15" s="96">
        <f t="shared" si="3"/>
        <v>4</v>
      </c>
      <c r="X15" s="96">
        <f t="shared" si="3"/>
        <v>2</v>
      </c>
      <c r="Y15" s="96">
        <f t="shared" si="3"/>
        <v>18</v>
      </c>
      <c r="Z15" s="96">
        <f t="shared" si="3"/>
        <v>0</v>
      </c>
      <c r="AA15" s="96">
        <f t="shared" si="3"/>
        <v>0</v>
      </c>
      <c r="AB15" s="96">
        <f t="shared" si="3"/>
        <v>0</v>
      </c>
      <c r="AC15" s="96">
        <f t="shared" si="3"/>
        <v>29</v>
      </c>
      <c r="AD15" s="96">
        <f t="shared" si="3"/>
        <v>1</v>
      </c>
      <c r="AE15" s="96">
        <f t="shared" si="3"/>
        <v>17</v>
      </c>
      <c r="AF15" s="96">
        <f t="shared" si="3"/>
        <v>0</v>
      </c>
      <c r="AG15" s="110">
        <f t="shared" si="3"/>
        <v>6</v>
      </c>
      <c r="AH15" s="96">
        <f t="shared" si="3"/>
        <v>2</v>
      </c>
      <c r="AI15" s="110">
        <f t="shared" si="3"/>
        <v>12</v>
      </c>
      <c r="AJ15" s="178">
        <f t="shared" si="0"/>
        <v>111</v>
      </c>
      <c r="AK15" s="26">
        <f t="shared" si="1"/>
        <v>325</v>
      </c>
      <c r="AL15" s="52">
        <f t="shared" si="2"/>
        <v>436</v>
      </c>
      <c r="AM15" s="193"/>
    </row>
    <row r="16" spans="1:39" x14ac:dyDescent="0.25">
      <c r="AH16" s="99"/>
      <c r="AJ16" s="179"/>
      <c r="AL16" s="179"/>
    </row>
    <row r="17" spans="1:33" ht="20.25" customHeight="1" x14ac:dyDescent="0.3">
      <c r="A17" s="145"/>
      <c r="B17" s="245"/>
      <c r="C17" s="245"/>
      <c r="D17" s="245"/>
      <c r="E17" s="245"/>
      <c r="F17" s="245"/>
      <c r="G17" s="245"/>
      <c r="H17" s="245"/>
      <c r="I17" s="245"/>
      <c r="J17" s="2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33" ht="18.75" x14ac:dyDescent="0.3">
      <c r="A18" s="145"/>
      <c r="B18" s="275"/>
      <c r="C18" s="275"/>
      <c r="D18" s="275"/>
      <c r="E18" s="275"/>
      <c r="F18" s="275"/>
      <c r="G18" s="275"/>
      <c r="H18" s="275"/>
      <c r="I18" s="146"/>
      <c r="J18" s="146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33" ht="18.75" x14ac:dyDescent="0.3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33" ht="18.75" x14ac:dyDescent="0.3">
      <c r="A20" s="145"/>
      <c r="B20" s="274"/>
      <c r="C20" s="274"/>
      <c r="D20" s="274"/>
      <c r="E20" s="274"/>
      <c r="F20" s="274"/>
      <c r="G20" s="274"/>
      <c r="H20" s="274"/>
      <c r="I20" s="274"/>
      <c r="J20" s="274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33" ht="18.75" x14ac:dyDescent="0.3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6" spans="1:33" ht="18.75" x14ac:dyDescent="0.3">
      <c r="F26" s="145"/>
      <c r="AG26" t="s">
        <v>94</v>
      </c>
    </row>
    <row r="91" spans="9:9" x14ac:dyDescent="0.25">
      <c r="I91">
        <f>0</f>
        <v>0</v>
      </c>
    </row>
  </sheetData>
  <mergeCells count="25">
    <mergeCell ref="B17:J17"/>
    <mergeCell ref="B20:J20"/>
    <mergeCell ref="B18:H18"/>
    <mergeCell ref="A2:AJ2"/>
    <mergeCell ref="A3:AJ3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AJ6:AL6"/>
    <mergeCell ref="AH6:AI6"/>
    <mergeCell ref="Z6:AA6"/>
    <mergeCell ref="AB6:AC6"/>
    <mergeCell ref="AD6:AE6"/>
    <mergeCell ref="AF6:AG6"/>
    <mergeCell ref="M4:X4"/>
    <mergeCell ref="R6:S6"/>
    <mergeCell ref="T6:U6"/>
    <mergeCell ref="V6:W6"/>
    <mergeCell ref="X6:Y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Лист1!Область_печати</vt:lpstr>
      <vt:lpstr>Лист2!Область_печати</vt:lpstr>
      <vt:lpstr>Лист3!Область_печати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2021-04-06T09:24:25Z</cp:lastPrinted>
  <dcterms:created xsi:type="dcterms:W3CDTF">2019-09-10T06:02:20Z</dcterms:created>
  <dcterms:modified xsi:type="dcterms:W3CDTF">2021-04-06T09:27:33Z</dcterms:modified>
</cp:coreProperties>
</file>