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630" firstSheet="2" activeTab="3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'ГРАФІК'!$A$3:$BB$36</definedName>
    <definedName name="_xlnm.Print_Area" localSheetId="3">'ПЛАН НП'!$A$3:$BC$55</definedName>
  </definedNames>
  <calcPr fullCalcOnLoad="1"/>
</workbook>
</file>

<file path=xl/sharedStrings.xml><?xml version="1.0" encoding="utf-8"?>
<sst xmlns="http://schemas.openxmlformats.org/spreadsheetml/2006/main" count="882" uniqueCount="420">
  <si>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</si>
  <si>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</si>
  <si>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</si>
  <si>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</si>
  <si>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</si>
  <si>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</si>
  <si>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</si>
  <si>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</si>
  <si>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</si>
  <si>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</si>
  <si>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</si>
  <si>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</si>
  <si>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</si>
  <si>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</si>
  <si>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</si>
  <si>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</si>
  <si>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</si>
  <si>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</si>
  <si>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</si>
  <si>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</si>
  <si>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</si>
  <si>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</si>
  <si>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</si>
  <si>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</si>
  <si>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</si>
  <si>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</si>
  <si>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</si>
  <si>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</si>
  <si>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</si>
  <si>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</si>
  <si>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</si>
  <si>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</si>
  <si>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</si>
  <si>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</si>
  <si>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</si>
  <si>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</si>
  <si>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</si>
  <si>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</si>
  <si>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</si>
  <si>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</si>
  <si>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</si>
  <si>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</si>
  <si>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</si>
  <si>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</si>
  <si>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</si>
  <si>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</si>
  <si>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</si>
  <si>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</si>
  <si>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</si>
  <si>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</si>
  <si>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</si>
  <si>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</si>
  <si>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</si>
  <si>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</si>
  <si>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</si>
  <si>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</si>
  <si>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</si>
  <si>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</si>
  <si>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</si>
  <si>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</si>
  <si>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</si>
  <si>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</si>
  <si>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</si>
  <si>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</si>
  <si>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</si>
  <si>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</si>
  <si>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</si>
  <si>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</si>
  <si>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</si>
  <si>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</si>
  <si>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</si>
  <si>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</si>
  <si>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</si>
  <si>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</si>
  <si>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</si>
  <si>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</si>
  <si>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</si>
  <si>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</si>
  <si>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</si>
  <si>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</si>
  <si>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</si>
  <si>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</si>
  <si>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</si>
  <si>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</si>
  <si>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</si>
  <si>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</si>
  <si>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</si>
  <si>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</si>
  <si>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</si>
  <si>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</si>
  <si>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</si>
  <si>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</si>
  <si>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</si>
  <si>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</si>
  <si>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</si>
  <si>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</si>
  <si>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</si>
  <si>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</si>
  <si>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</si>
  <si>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</si>
  <si>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</si>
  <si>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</si>
  <si>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</si>
  <si>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</si>
  <si>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</si>
  <si>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</si>
  <si>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</si>
  <si>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</si>
  <si>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</si>
  <si>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</si>
  <si>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</si>
  <si>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</si>
  <si>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</si>
  <si>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</si>
  <si>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</si>
  <si>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</si>
  <si>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</si>
  <si>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</si>
  <si>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</si>
  <si>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</si>
  <si>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</si>
  <si>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</si>
  <si>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</si>
  <si>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</si>
  <si>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</si>
  <si>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</si>
  <si>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</si>
  <si>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</si>
  <si>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</si>
  <si>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</si>
  <si>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</si>
  <si>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</si>
  <si>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</si>
  <si>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</si>
  <si>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</si>
  <si>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</si>
  <si>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</si>
  <si>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</si>
  <si>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</si>
  <si>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</si>
  <si>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</si>
  <si>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</si>
  <si>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</si>
  <si>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</si>
  <si>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</si>
  <si>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</si>
  <si>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</si>
  <si>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</si>
  <si>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</si>
  <si>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</si>
  <si>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</si>
  <si>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</si>
  <si>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</si>
  <si>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</si>
  <si>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</si>
  <si>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</si>
  <si>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</si>
  <si>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</si>
  <si>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</si>
  <si>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</si>
  <si>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</si>
  <si>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</si>
  <si>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</si>
  <si>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</si>
  <si>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</si>
  <si>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</si>
  <si>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</si>
  <si>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</si>
  <si>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</si>
  <si>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</si>
  <si>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</si>
  <si>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</si>
  <si>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</si>
  <si>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</si>
  <si>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</si>
  <si>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</si>
  <si>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</si>
  <si>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</si>
  <si>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</si>
  <si>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</si>
  <si>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</si>
  <si>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</si>
  <si>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</si>
  <si>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</si>
  <si>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</si>
  <si>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</si>
  <si>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</si>
  <si>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</si>
  <si>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</si>
  <si>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</si>
  <si>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</si>
  <si>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</si>
  <si>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</si>
  <si>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</si>
  <si>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</si>
  <si>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</si>
  <si>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</si>
  <si>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</si>
  <si>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</si>
  <si>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</si>
  <si>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</si>
  <si>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</si>
  <si>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</si>
  <si>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</si>
  <si>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</si>
  <si>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</si>
  <si>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</si>
  <si>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</si>
  <si>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</si>
  <si>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</si>
  <si>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</si>
  <si>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</si>
  <si>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</si>
  <si>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</si>
  <si>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</si>
  <si>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</si>
  <si>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</si>
  <si>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</si>
  <si>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</si>
  <si>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</si>
  <si>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</si>
  <si>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</si>
  <si>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</si>
  <si>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</si>
  <si>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</si>
  <si>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</si>
  <si>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</si>
  <si>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</si>
  <si>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</si>
  <si>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</si>
  <si>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</si>
  <si>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</si>
  <si>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</si>
  <si>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</si>
  <si>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</si>
  <si>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</si>
  <si>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</si>
  <si>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</si>
  <si>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</si>
  <si>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</si>
  <si>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</si>
  <si>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</si>
  <si>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</si>
  <si>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</si>
  <si>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</si>
  <si>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</si>
  <si>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</si>
  <si>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</si>
  <si>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</si>
  <si>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</si>
  <si>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</si>
  <si>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</si>
  <si>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</si>
  <si>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</si>
  <si>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</si>
  <si>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</si>
  <si>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</si>
  <si>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</si>
  <si>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</si>
  <si>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</si>
  <si>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</si>
  <si>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</si>
  <si>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</si>
  <si>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</si>
  <si>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</si>
  <si>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</si>
  <si>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</si>
  <si>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</si>
  <si>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</si>
  <si>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</si>
  <si>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</si>
  <si>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</si>
  <si>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</si>
  <si>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</si>
  <si>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</si>
  <si>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</si>
  <si>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</si>
  <si>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</si>
  <si>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</si>
  <si>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</si>
  <si>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</si>
  <si>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</si>
  <si>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</si>
  <si>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</si>
  <si>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</si>
  <si>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</si>
  <si>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</si>
  <si>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</si>
  <si>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</si>
  <si>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</si>
  <si>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(шифр і назва галузі)</t>
  </si>
  <si>
    <t>(шифр і назва  спеціальності)</t>
  </si>
  <si>
    <t>-</t>
  </si>
  <si>
    <t>П</t>
  </si>
  <si>
    <t>Е</t>
  </si>
  <si>
    <t>Екзаменаційна сесія</t>
  </si>
  <si>
    <t>підготовки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</si>
  <si>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</si>
  <si>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</si>
  <si>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</si>
  <si>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</si>
  <si>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</si>
  <si>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Перший проректор                                   ____________________________________________</t>
  </si>
  <si>
    <t>Завідувач випускової кафедри                 _____________________________________________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</si>
  <si>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</si>
  <si>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</si>
  <si>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</si>
  <si>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</si>
  <si>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</si>
  <si>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</si>
  <si>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</si>
  <si>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</si>
  <si>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</si>
  <si>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</si>
  <si>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Директор ННІ                                          ____________________________________________</t>
  </si>
  <si>
    <t>Декан факультету                                    ____________________________________________</t>
  </si>
  <si>
    <t xml:space="preserve">                                                                                      (дата, підпис, прізвище та ініціали)</t>
  </si>
  <si>
    <t>М.П.</t>
  </si>
  <si>
    <t>практичні семінарські</t>
  </si>
  <si>
    <t>практичні, семінарські</t>
  </si>
  <si>
    <t>№ ___</t>
  </si>
  <si>
    <t>№ з/п</t>
  </si>
  <si>
    <t xml:space="preserve">розрахунково-графічні   та розрахункові роботи 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</si>
  <si>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</si>
  <si>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</si>
  <si>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</si>
  <si>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</si>
  <si>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</si>
  <si>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</si>
  <si>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</si>
  <si>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Строк навчання______________________</t>
  </si>
  <si>
    <t>протокол  засідання</t>
  </si>
  <si>
    <t>_____________  С.М. Шкарлет</t>
  </si>
  <si>
    <t>НАЗВА НАВЧАЛЬНОЇ ДИСЦИПЛІНИ, ПРАКТИКИ, АТЕСТАЦІЇ</t>
  </si>
  <si>
    <t>IV курс</t>
  </si>
  <si>
    <t>контрольні роботи, реферати</t>
  </si>
  <si>
    <t>ІІІ</t>
  </si>
  <si>
    <t>ІV</t>
  </si>
  <si>
    <t>Розподіл часу в годинах  та кредитах за курсами і семестрами</t>
  </si>
  <si>
    <t>Усього з дисциплін загальної підготовки</t>
  </si>
  <si>
    <t>Усього з дисциплін професійної підготовки</t>
  </si>
  <si>
    <t>кредитів ЄКТС</t>
  </si>
  <si>
    <r>
      <t xml:space="preserve">5.1. </t>
    </r>
    <r>
      <rPr>
        <b/>
        <sz val="16"/>
        <rFont val="Times New Roman"/>
        <family val="1"/>
      </rPr>
      <t xml:space="preserve"> ЦИКЛ ЗАГАЛЬНОЇ ПІДГОТОВКИ </t>
    </r>
  </si>
  <si>
    <r>
      <t>5.1.1 БЛОК 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ЯЗКОВИХ ДИСЦИПЛІН</t>
    </r>
  </si>
  <si>
    <t>5.2.ЦИКЛ ПРОФЕСІЙНОЇ ПІДГОТОВКИ</t>
  </si>
  <si>
    <t>5.2.1 БЛОК ОБОВ'ЯЗКОВИХ ДИСЦИПЛІН</t>
  </si>
  <si>
    <t>5.3. ПРАКТИЧНА ПІДГОТОВКА</t>
  </si>
  <si>
    <t>5.4. ПІДГОТОВКА ДО АТЕСТАЦІЇ</t>
  </si>
  <si>
    <t>Кількість аудиторних годин за семестр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</si>
  <si>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</si>
  <si>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>Усього на практичну підготовку</t>
  </si>
  <si>
    <t>Усього на підготовку до атестації</t>
  </si>
  <si>
    <t>У</t>
  </si>
  <si>
    <t>Установча сесія</t>
  </si>
  <si>
    <t>Кваліфікація освітня ___________________</t>
  </si>
  <si>
    <t>ЗАТВЕРДЖЕНО</t>
  </si>
  <si>
    <t>ПОГОДЖУЮ</t>
  </si>
  <si>
    <t>освітня програма</t>
  </si>
  <si>
    <t xml:space="preserve">(освітньо-професійна, освітньо-наукова) </t>
  </si>
  <si>
    <t>(назва  освітньої програми)</t>
  </si>
  <si>
    <t>І . ГРАФІК НАВЧАЛЬНОГО ПРОЦЕСУ</t>
  </si>
  <si>
    <t>Форма атестації (атестаційний іспит, кваліфікаційна робота, єдиний державний кваліфікаційний іспит)</t>
  </si>
  <si>
    <t>5.2.2 БЛОК НАВЧАЛЬНИХ  ДИСЦИПЛІН ЗА ВІЛЬНИМ ВИБОРОМ ЗДОБУВАЧА ВИЩОЇ ОСВІТИ</t>
  </si>
  <si>
    <t>(очна (денна, вечірня), заочна )</t>
  </si>
  <si>
    <t>вченої ради</t>
  </si>
  <si>
    <t xml:space="preserve">“___”__________202__ року  </t>
  </si>
  <si>
    <t xml:space="preserve">“____”____________202__ року  </t>
  </si>
  <si>
    <t>Усього з дисциплін за вільним вибором здобувача вищої освіти</t>
  </si>
  <si>
    <t>третій освітньо - науковий рівень</t>
  </si>
  <si>
    <t>доктор філософії</t>
  </si>
  <si>
    <t xml:space="preserve">4 роки </t>
  </si>
  <si>
    <t>другого (магістерського) рівня</t>
  </si>
  <si>
    <t>Навчально - педагогічна практика</t>
  </si>
  <si>
    <t>Іноземна мова для наукового спілкування</t>
  </si>
  <si>
    <t>30</t>
  </si>
  <si>
    <t>3</t>
  </si>
  <si>
    <t>20</t>
  </si>
  <si>
    <t>Філософія науки і культури</t>
  </si>
  <si>
    <t>16</t>
  </si>
  <si>
    <t>14</t>
  </si>
  <si>
    <t>12</t>
  </si>
  <si>
    <t>8</t>
  </si>
  <si>
    <t>Методологія, організація та технологія наукових досліджень</t>
  </si>
  <si>
    <t>ОК 1</t>
  </si>
  <si>
    <t>ОК 2</t>
  </si>
  <si>
    <t>ОК 3</t>
  </si>
  <si>
    <t>ОК 4</t>
  </si>
  <si>
    <t>ОК 5</t>
  </si>
  <si>
    <t>ОК 6</t>
  </si>
  <si>
    <t>ОК 9</t>
  </si>
  <si>
    <t>Навчально-педагогічна практика</t>
  </si>
  <si>
    <t>ВБ 1.1</t>
  </si>
  <si>
    <t>ВБ 1.2</t>
  </si>
  <si>
    <t>ВБ 2.1</t>
  </si>
  <si>
    <t>ВБ 2.2</t>
  </si>
  <si>
    <t>ВБ 3.1</t>
  </si>
  <si>
    <t>ВБ 3.2</t>
  </si>
  <si>
    <t>ВБ 1.3</t>
  </si>
  <si>
    <t>ВБ 3.3</t>
  </si>
  <si>
    <t>О.О. Новомлинець</t>
  </si>
  <si>
    <t xml:space="preserve">     Години практики (проведення аспірантом аудиторних занять для здобувачів очної форми навчання) - відпрацьовуються протягом семестру</t>
  </si>
  <si>
    <t>Примітка:</t>
  </si>
  <si>
    <t>очна</t>
  </si>
  <si>
    <t>Статистичні методи обробки інформації</t>
  </si>
  <si>
    <t>Математичне та імітаційне моделювання складних систем</t>
  </si>
  <si>
    <t>Інформаційні системи і технології в наукових дослідженнях</t>
  </si>
  <si>
    <t>14 Електрична інженерія</t>
  </si>
  <si>
    <t xml:space="preserve">141 Електроенергетика, електротехніка та електромеханіка </t>
  </si>
  <si>
    <t>ВБ 2.3</t>
  </si>
  <si>
    <t>Нелінійні системи автоматичного управління</t>
  </si>
  <si>
    <t xml:space="preserve">Сучасні системи регулювання електроприводу </t>
  </si>
  <si>
    <t>Методи розрахунку процесів в системах силової електроніки</t>
  </si>
  <si>
    <t>Методи формування раціональних складних електроенергетичних систем та електротехнічних комплексів.</t>
  </si>
  <si>
    <t>Нелінійні цифрові системи  автоматичного управління</t>
  </si>
  <si>
    <t>Спектральна теорія сигналів в системах силової електроніки</t>
  </si>
  <si>
    <t>Аналіз енергетичних та структурних станів електроенергетичних систем.</t>
  </si>
  <si>
    <t>Технічне, технологічне та інформаційне забезпечення функціонування електроенергетичних систем</t>
  </si>
  <si>
    <t>Високоенергоефективні  перетворювачі</t>
  </si>
  <si>
    <t>60</t>
  </si>
  <si>
    <t>70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</si>
</sst>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đ.&quot;;[Red]\-#,##0\ &quot;đ.&quot;"/>
    <numFmt numFmtId="183" formatCode="#,##0.00\ &quot;đ.&quot;;[Red]\-#,##0.00\ &quot;đ.&quot;"/>
    <numFmt numFmtId="184" formatCode="0.0"/>
    <numFmt numFmtId="185" formatCode="\1\.0"/>
    <numFmt numFmtId="186" formatCode="\1\.00"/>
    <numFmt numFmtId="187" formatCode="\2\.0"/>
    <numFmt numFmtId="188" formatCode="\3\.0"/>
    <numFmt numFmtId="189" formatCode="\3\.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0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3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4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4"/>
      <name val="Times New Roman"/>
      <family val="1"/>
    </font>
    <font>
      <sz val="14"/>
      <color indexed="8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0.5999900102615356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double"/>
      <bottom style="thick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medium"/>
      <bottom style="thick"/>
    </border>
    <border>
      <left style="thick"/>
      <right style="thick"/>
      <top style="thin"/>
      <bottom style="thick"/>
    </border>
    <border>
      <left style="thick"/>
      <right style="thick"/>
      <top style="double"/>
      <bottom style="thick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7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189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5" fontId="0" fillId="0" borderId="22" xfId="0" applyNumberFormat="1" applyBorder="1" applyAlignment="1">
      <alignment horizontal="center"/>
    </xf>
    <xf numFmtId="186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5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9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4" fontId="17" fillId="0" borderId="13" xfId="0" applyNumberFormat="1" applyFont="1" applyBorder="1" applyAlignment="1">
      <alignment horizontal="center"/>
    </xf>
    <xf numFmtId="184" fontId="17" fillId="0" borderId="53" xfId="0" applyNumberFormat="1" applyFont="1" applyBorder="1" applyAlignment="1">
      <alignment/>
    </xf>
    <xf numFmtId="184" fontId="17" fillId="0" borderId="10" xfId="0" applyNumberFormat="1" applyFont="1" applyBorder="1" applyAlignment="1">
      <alignment/>
    </xf>
    <xf numFmtId="184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185" fontId="28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center"/>
      <protection locked="0"/>
    </xf>
    <xf numFmtId="1" fontId="28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1" fontId="30" fillId="0" borderId="57" xfId="0" applyNumberFormat="1" applyFont="1" applyBorder="1" applyAlignment="1">
      <alignment horizontal="center"/>
    </xf>
    <xf numFmtId="187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87" fontId="30" fillId="0" borderId="58" xfId="0" applyNumberFormat="1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1" fontId="30" fillId="0" borderId="59" xfId="0" applyNumberFormat="1" applyFont="1" applyBorder="1" applyAlignment="1">
      <alignment horizontal="center"/>
    </xf>
    <xf numFmtId="187" fontId="30" fillId="0" borderId="0" xfId="0" applyNumberFormat="1" applyFont="1" applyBorder="1" applyAlignment="1">
      <alignment horizontal="center"/>
    </xf>
    <xf numFmtId="18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84" fontId="30" fillId="0" borderId="0" xfId="0" applyNumberFormat="1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3" fillId="0" borderId="0" xfId="0" applyFont="1" applyBorder="1" applyAlignment="1">
      <alignment/>
    </xf>
    <xf numFmtId="1" fontId="23" fillId="0" borderId="57" xfId="0" applyNumberFormat="1" applyFont="1" applyBorder="1" applyAlignment="1">
      <alignment horizontal="center"/>
    </xf>
    <xf numFmtId="0" fontId="28" fillId="0" borderId="10" xfId="53" applyFont="1" applyBorder="1" applyAlignment="1" applyProtection="1">
      <alignment wrapText="1"/>
      <protection hidden="1" locked="0"/>
    </xf>
    <xf numFmtId="0" fontId="31" fillId="0" borderId="10" xfId="53" applyFont="1" applyBorder="1" applyAlignment="1" applyProtection="1">
      <alignment wrapText="1"/>
      <protection hidden="1" locked="0"/>
    </xf>
    <xf numFmtId="49" fontId="28" fillId="0" borderId="10" xfId="0" applyNumberFormat="1" applyFont="1" applyBorder="1" applyAlignment="1" applyProtection="1">
      <alignment horizontal="center"/>
      <protection locked="0"/>
    </xf>
    <xf numFmtId="49" fontId="28" fillId="0" borderId="59" xfId="0" applyNumberFormat="1" applyFont="1" applyBorder="1" applyAlignment="1" applyProtection="1">
      <alignment horizontal="center"/>
      <protection locked="0"/>
    </xf>
    <xf numFmtId="0" fontId="28" fillId="0" borderId="0" xfId="0" applyFont="1" applyFill="1" applyAlignment="1">
      <alignment/>
    </xf>
    <xf numFmtId="49" fontId="28" fillId="0" borderId="10" xfId="0" applyNumberFormat="1" applyFont="1" applyFill="1" applyBorder="1" applyAlignment="1" applyProtection="1">
      <alignment horizontal="center"/>
      <protection locked="0"/>
    </xf>
    <xf numFmtId="49" fontId="28" fillId="0" borderId="59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59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4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0" fontId="6" fillId="0" borderId="33" xfId="0" applyFont="1" applyBorder="1" applyAlignment="1">
      <alignment horizontal="centerContinuous"/>
    </xf>
    <xf numFmtId="0" fontId="28" fillId="0" borderId="19" xfId="0" applyFont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84" fontId="29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4" fillId="0" borderId="0" xfId="0" applyFont="1" applyBorder="1" applyAlignment="1">
      <alignment/>
    </xf>
    <xf numFmtId="0" fontId="28" fillId="0" borderId="58" xfId="0" applyFont="1" applyBorder="1" applyAlignment="1">
      <alignment horizontal="center" textRotation="90"/>
    </xf>
    <xf numFmtId="49" fontId="28" fillId="0" borderId="58" xfId="0" applyNumberFormat="1" applyFont="1" applyBorder="1" applyAlignment="1">
      <alignment horizontal="center" textRotation="90" wrapText="1"/>
    </xf>
    <xf numFmtId="0" fontId="28" fillId="0" borderId="58" xfId="0" applyFont="1" applyBorder="1" applyAlignment="1">
      <alignment horizontal="center" textRotation="90" wrapText="1"/>
    </xf>
    <xf numFmtId="0" fontId="27" fillId="0" borderId="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8" fillId="0" borderId="64" xfId="0" applyFont="1" applyBorder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5" fillId="0" borderId="0" xfId="0" applyFont="1" applyAlignment="1">
      <alignment/>
    </xf>
    <xf numFmtId="0" fontId="28" fillId="0" borderId="65" xfId="0" applyFont="1" applyFill="1" applyBorder="1" applyAlignment="1" applyProtection="1">
      <alignment horizontal="center" vertical="center" wrapText="1"/>
      <protection locked="0"/>
    </xf>
    <xf numFmtId="0" fontId="28" fillId="0" borderId="66" xfId="0" applyFont="1" applyFill="1" applyBorder="1" applyAlignment="1" applyProtection="1">
      <alignment horizontal="center" vertical="center" wrapText="1"/>
      <protection locked="0"/>
    </xf>
    <xf numFmtId="0" fontId="28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8" fillId="0" borderId="58" xfId="0" applyFont="1" applyFill="1" applyBorder="1" applyAlignment="1">
      <alignment horizontal="center" textRotation="90"/>
    </xf>
    <xf numFmtId="0" fontId="28" fillId="0" borderId="58" xfId="0" applyFont="1" applyFill="1" applyBorder="1" applyAlignment="1">
      <alignment horizontal="center" textRotation="90" wrapText="1"/>
    </xf>
    <xf numFmtId="49" fontId="28" fillId="0" borderId="58" xfId="0" applyNumberFormat="1" applyFont="1" applyFill="1" applyBorder="1" applyAlignment="1">
      <alignment horizontal="center" textRotation="90" wrapText="1"/>
    </xf>
    <xf numFmtId="0" fontId="28" fillId="0" borderId="60" xfId="0" applyFont="1" applyFill="1" applyBorder="1" applyAlignment="1">
      <alignment horizontal="center"/>
    </xf>
    <xf numFmtId="1" fontId="23" fillId="0" borderId="57" xfId="0" applyNumberFormat="1" applyFont="1" applyFill="1" applyBorder="1" applyAlignment="1">
      <alignment horizontal="center"/>
    </xf>
    <xf numFmtId="0" fontId="30" fillId="0" borderId="57" xfId="0" applyFont="1" applyFill="1" applyBorder="1" applyAlignment="1">
      <alignment horizontal="center"/>
    </xf>
    <xf numFmtId="0" fontId="28" fillId="0" borderId="17" xfId="0" applyFont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28" fillId="0" borderId="68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1" fontId="96" fillId="0" borderId="10" xfId="0" applyNumberFormat="1" applyFont="1" applyBorder="1" applyAlignment="1">
      <alignment horizontal="center"/>
    </xf>
    <xf numFmtId="1" fontId="97" fillId="0" borderId="57" xfId="0" applyNumberFormat="1" applyFont="1" applyFill="1" applyBorder="1" applyAlignment="1">
      <alignment horizontal="center"/>
    </xf>
    <xf numFmtId="0" fontId="96" fillId="0" borderId="0" xfId="0" applyFont="1" applyFill="1" applyAlignment="1">
      <alignment/>
    </xf>
    <xf numFmtId="0" fontId="98" fillId="0" borderId="0" xfId="0" applyFont="1" applyFill="1" applyAlignment="1">
      <alignment/>
    </xf>
    <xf numFmtId="1" fontId="97" fillId="0" borderId="57" xfId="0" applyNumberFormat="1" applyFont="1" applyBorder="1" applyAlignment="1">
      <alignment horizontal="center"/>
    </xf>
    <xf numFmtId="0" fontId="96" fillId="0" borderId="0" xfId="0" applyFont="1" applyAlignment="1">
      <alignment/>
    </xf>
    <xf numFmtId="0" fontId="98" fillId="0" borderId="0" xfId="0" applyFont="1" applyAlignment="1">
      <alignment/>
    </xf>
    <xf numFmtId="0" fontId="50" fillId="0" borderId="0" xfId="0" applyFont="1" applyBorder="1" applyAlignment="1">
      <alignment/>
    </xf>
    <xf numFmtId="1" fontId="96" fillId="0" borderId="10" xfId="0" applyNumberFormat="1" applyFont="1" applyBorder="1" applyAlignment="1" applyProtection="1">
      <alignment horizontal="center"/>
      <protection locked="0"/>
    </xf>
    <xf numFmtId="1" fontId="28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59" xfId="0" applyNumberFormat="1" applyFont="1" applyBorder="1" applyAlignment="1" applyProtection="1">
      <alignment horizontal="center" vertical="center"/>
      <protection locked="0"/>
    </xf>
    <xf numFmtId="49" fontId="28" fillId="0" borderId="11" xfId="0" applyNumberFormat="1" applyFont="1" applyBorder="1" applyAlignment="1" applyProtection="1">
      <alignment horizontal="center" vertical="center"/>
      <protection locked="0"/>
    </xf>
    <xf numFmtId="49" fontId="28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59" xfId="0" applyNumberFormat="1" applyFont="1" applyBorder="1" applyAlignment="1" applyProtection="1">
      <alignment horizontal="center"/>
      <protection locked="0"/>
    </xf>
    <xf numFmtId="1" fontId="97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 applyProtection="1">
      <alignment horizontal="center"/>
      <protection locked="0"/>
    </xf>
    <xf numFmtId="1" fontId="97" fillId="0" borderId="10" xfId="0" applyNumberFormat="1" applyFont="1" applyBorder="1" applyAlignment="1" applyProtection="1">
      <alignment horizontal="center"/>
      <protection locked="0"/>
    </xf>
    <xf numFmtId="1" fontId="99" fillId="0" borderId="57" xfId="0" applyNumberFormat="1" applyFont="1" applyBorder="1" applyAlignment="1">
      <alignment horizontal="center"/>
    </xf>
    <xf numFmtId="185" fontId="28" fillId="0" borderId="43" xfId="0" applyNumberFormat="1" applyFont="1" applyBorder="1" applyAlignment="1" applyProtection="1">
      <alignment horizontal="center"/>
      <protection locked="0"/>
    </xf>
    <xf numFmtId="187" fontId="28" fillId="0" borderId="43" xfId="0" applyNumberFormat="1" applyFont="1" applyBorder="1" applyAlignment="1" applyProtection="1">
      <alignment/>
      <protection locked="0"/>
    </xf>
    <xf numFmtId="0" fontId="28" fillId="0" borderId="10" xfId="53" applyFont="1" applyFill="1" applyBorder="1" applyAlignment="1">
      <alignment vertical="center" wrapText="1"/>
      <protection/>
    </xf>
    <xf numFmtId="0" fontId="24" fillId="0" borderId="63" xfId="0" applyFont="1" applyBorder="1" applyAlignment="1">
      <alignment vertical="center" wrapText="1"/>
    </xf>
    <xf numFmtId="1" fontId="23" fillId="0" borderId="47" xfId="0" applyNumberFormat="1" applyFont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Border="1" applyAlignment="1" applyProtection="1">
      <alignment horizontal="center" vertical="center" wrapText="1"/>
      <protection locked="0"/>
    </xf>
    <xf numFmtId="1" fontId="23" fillId="0" borderId="43" xfId="0" applyNumberFormat="1" applyFont="1" applyBorder="1" applyAlignment="1" applyProtection="1">
      <alignment horizontal="center" vertical="center" wrapText="1"/>
      <protection locked="0"/>
    </xf>
    <xf numFmtId="1" fontId="51" fillId="0" borderId="45" xfId="0" applyNumberFormat="1" applyFont="1" applyBorder="1" applyAlignment="1" applyProtection="1">
      <alignment horizontal="center" vertical="center" wrapText="1"/>
      <protection locked="0"/>
    </xf>
    <xf numFmtId="1" fontId="51" fillId="0" borderId="46" xfId="0" applyNumberFormat="1" applyFont="1" applyBorder="1" applyAlignment="1" applyProtection="1">
      <alignment horizontal="center" vertical="center" wrapText="1"/>
      <protection locked="0"/>
    </xf>
    <xf numFmtId="1" fontId="23" fillId="0" borderId="69" xfId="0" applyNumberFormat="1" applyFont="1" applyBorder="1" applyAlignment="1" applyProtection="1">
      <alignment horizontal="center" vertical="center" wrapText="1"/>
      <protection locked="0"/>
    </xf>
    <xf numFmtId="1" fontId="53" fillId="0" borderId="44" xfId="0" applyNumberFormat="1" applyFont="1" applyBorder="1" applyAlignment="1">
      <alignment horizontal="center" vertical="center" wrapText="1"/>
    </xf>
    <xf numFmtId="1" fontId="28" fillId="0" borderId="70" xfId="0" applyNumberFormat="1" applyFont="1" applyBorder="1" applyAlignment="1">
      <alignment horizontal="center" vertical="center" wrapText="1"/>
    </xf>
    <xf numFmtId="1" fontId="28" fillId="0" borderId="69" xfId="0" applyNumberFormat="1" applyFont="1" applyBorder="1" applyAlignment="1" applyProtection="1">
      <alignment horizontal="center" vertical="center" wrapText="1"/>
      <protection locked="0"/>
    </xf>
    <xf numFmtId="1" fontId="28" fillId="0" borderId="44" xfId="0" applyNumberFormat="1" applyFont="1" applyBorder="1" applyAlignment="1" applyProtection="1">
      <alignment horizontal="center" vertical="center" wrapText="1"/>
      <protection locked="0"/>
    </xf>
    <xf numFmtId="1" fontId="28" fillId="0" borderId="70" xfId="0" applyNumberFormat="1" applyFont="1" applyBorder="1" applyAlignment="1" applyProtection="1">
      <alignment horizontal="center" vertical="center" wrapText="1"/>
      <protection locked="0"/>
    </xf>
    <xf numFmtId="1" fontId="28" fillId="0" borderId="61" xfId="0" applyNumberFormat="1" applyFont="1" applyBorder="1" applyAlignment="1" applyProtection="1">
      <alignment horizontal="center" vertical="center" wrapText="1"/>
      <protection locked="0"/>
    </xf>
    <xf numFmtId="1" fontId="28" fillId="0" borderId="71" xfId="0" applyNumberFormat="1" applyFont="1" applyBorder="1" applyAlignment="1" applyProtection="1">
      <alignment horizontal="center" vertical="center" wrapText="1"/>
      <protection locked="0"/>
    </xf>
    <xf numFmtId="1" fontId="23" fillId="0" borderId="70" xfId="0" applyNumberFormat="1" applyFont="1" applyBorder="1" applyAlignment="1" applyProtection="1">
      <alignment horizontal="center" vertical="center" wrapText="1"/>
      <protection locked="0"/>
    </xf>
    <xf numFmtId="1" fontId="23" fillId="0" borderId="72" xfId="0" applyNumberFormat="1" applyFont="1" applyBorder="1" applyAlignment="1" applyProtection="1">
      <alignment horizontal="center" vertical="center" wrapText="1"/>
      <protection locked="0"/>
    </xf>
    <xf numFmtId="1" fontId="28" fillId="0" borderId="51" xfId="0" applyNumberFormat="1" applyFont="1" applyBorder="1" applyAlignment="1" applyProtection="1">
      <alignment horizontal="center" vertical="center" wrapText="1"/>
      <protection locked="0"/>
    </xf>
    <xf numFmtId="1" fontId="23" fillId="0" borderId="73" xfId="0" applyNumberFormat="1" applyFont="1" applyBorder="1" applyAlignment="1" applyProtection="1">
      <alignment horizontal="center" vertical="center" wrapText="1"/>
      <protection locked="0"/>
    </xf>
    <xf numFmtId="1" fontId="53" fillId="0" borderId="47" xfId="0" applyNumberFormat="1" applyFont="1" applyBorder="1" applyAlignment="1" applyProtection="1">
      <alignment horizontal="center" vertical="center" wrapText="1"/>
      <protection locked="0"/>
    </xf>
    <xf numFmtId="1" fontId="53" fillId="0" borderId="33" xfId="0" applyNumberFormat="1" applyFont="1" applyBorder="1" applyAlignment="1" applyProtection="1">
      <alignment horizontal="center" vertical="center" wrapText="1"/>
      <protection locked="0"/>
    </xf>
    <xf numFmtId="1" fontId="23" fillId="0" borderId="74" xfId="0" applyNumberFormat="1" applyFont="1" applyBorder="1" applyAlignment="1" applyProtection="1">
      <alignment horizontal="center" vertical="center" wrapText="1"/>
      <protection locked="0"/>
    </xf>
    <xf numFmtId="1" fontId="53" fillId="0" borderId="59" xfId="0" applyNumberFormat="1" applyFont="1" applyBorder="1" applyAlignment="1">
      <alignment horizontal="center" vertical="center" wrapText="1"/>
    </xf>
    <xf numFmtId="1" fontId="28" fillId="0" borderId="75" xfId="0" applyNumberFormat="1" applyFont="1" applyBorder="1" applyAlignment="1">
      <alignment horizontal="center" vertical="center" wrapText="1"/>
    </xf>
    <xf numFmtId="1" fontId="28" fillId="0" borderId="74" xfId="0" applyNumberFormat="1" applyFont="1" applyBorder="1" applyAlignment="1" applyProtection="1">
      <alignment horizontal="center" vertical="center" wrapText="1"/>
      <protection locked="0"/>
    </xf>
    <xf numFmtId="1" fontId="28" fillId="0" borderId="59" xfId="0" applyNumberFormat="1" applyFont="1" applyBorder="1" applyAlignment="1" applyProtection="1">
      <alignment horizontal="center" vertical="center" wrapText="1"/>
      <protection locked="0"/>
    </xf>
    <xf numFmtId="1" fontId="28" fillId="0" borderId="75" xfId="0" applyNumberFormat="1" applyFont="1" applyBorder="1" applyAlignment="1" applyProtection="1">
      <alignment horizontal="center" vertical="center" wrapText="1"/>
      <protection locked="0"/>
    </xf>
    <xf numFmtId="1" fontId="28" fillId="0" borderId="76" xfId="0" applyNumberFormat="1" applyFont="1" applyBorder="1" applyAlignment="1" applyProtection="1">
      <alignment horizontal="center" vertical="center" wrapText="1"/>
      <protection locked="0"/>
    </xf>
    <xf numFmtId="1" fontId="23" fillId="0" borderId="75" xfId="0" applyNumberFormat="1" applyFont="1" applyBorder="1" applyAlignment="1" applyProtection="1">
      <alignment horizontal="center" vertical="center" wrapText="1"/>
      <protection locked="0"/>
    </xf>
    <xf numFmtId="1" fontId="23" fillId="0" borderId="77" xfId="0" applyNumberFormat="1" applyFont="1" applyBorder="1" applyAlignment="1" applyProtection="1">
      <alignment horizontal="center" vertical="center" wrapText="1"/>
      <protection locked="0"/>
    </xf>
    <xf numFmtId="1" fontId="28" fillId="0" borderId="78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1" fontId="97" fillId="0" borderId="57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Continuous"/>
    </xf>
    <xf numFmtId="0" fontId="28" fillId="0" borderId="43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28" fillId="0" borderId="24" xfId="0" applyFont="1" applyFill="1" applyBorder="1" applyAlignment="1">
      <alignment horizontal="center"/>
    </xf>
    <xf numFmtId="0" fontId="7" fillId="0" borderId="15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7" fillId="0" borderId="79" xfId="0" applyFont="1" applyBorder="1" applyAlignment="1">
      <alignment horizontal="centerContinuous"/>
    </xf>
    <xf numFmtId="0" fontId="6" fillId="0" borderId="80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0" fillId="0" borderId="81" xfId="0" applyBorder="1" applyAlignment="1">
      <alignment/>
    </xf>
    <xf numFmtId="49" fontId="11" fillId="0" borderId="81" xfId="0" applyNumberFormat="1" applyFont="1" applyBorder="1" applyAlignment="1">
      <alignment horizontal="center" vertical="center"/>
    </xf>
    <xf numFmtId="0" fontId="28" fillId="0" borderId="59" xfId="0" applyFont="1" applyFill="1" applyBorder="1" applyAlignment="1">
      <alignment horizontal="center"/>
    </xf>
    <xf numFmtId="0" fontId="7" fillId="0" borderId="81" xfId="0" applyFont="1" applyBorder="1" applyAlignment="1">
      <alignment horizontal="centerContinuous"/>
    </xf>
    <xf numFmtId="0" fontId="7" fillId="0" borderId="82" xfId="0" applyFont="1" applyBorder="1" applyAlignment="1">
      <alignment horizontal="centerContinuous"/>
    </xf>
    <xf numFmtId="49" fontId="28" fillId="0" borderId="82" xfId="0" applyNumberFormat="1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49" fontId="23" fillId="0" borderId="82" xfId="0" applyNumberFormat="1" applyFont="1" applyFill="1" applyBorder="1" applyAlignment="1">
      <alignment horizontal="center" vertical="center" wrapText="1"/>
    </xf>
    <xf numFmtId="0" fontId="24" fillId="0" borderId="83" xfId="0" applyFont="1" applyBorder="1" applyAlignment="1">
      <alignment/>
    </xf>
    <xf numFmtId="0" fontId="28" fillId="0" borderId="84" xfId="0" applyFont="1" applyFill="1" applyBorder="1" applyAlignment="1">
      <alignment horizontal="center" vertical="center" wrapText="1"/>
    </xf>
    <xf numFmtId="0" fontId="6" fillId="0" borderId="83" xfId="0" applyFont="1" applyBorder="1" applyAlignment="1">
      <alignment horizontal="center"/>
    </xf>
    <xf numFmtId="49" fontId="28" fillId="0" borderId="81" xfId="0" applyNumberFormat="1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100" fillId="0" borderId="81" xfId="0" applyFont="1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 wrapText="1"/>
    </xf>
    <xf numFmtId="49" fontId="23" fillId="0" borderId="81" xfId="0" applyNumberFormat="1" applyFont="1" applyFill="1" applyBorder="1" applyAlignment="1">
      <alignment horizontal="center" vertical="center" wrapText="1"/>
    </xf>
    <xf numFmtId="49" fontId="29" fillId="0" borderId="81" xfId="0" applyNumberFormat="1" applyFont="1" applyFill="1" applyBorder="1" applyAlignment="1">
      <alignment horizontal="center" vertical="center" wrapText="1"/>
    </xf>
    <xf numFmtId="0" fontId="6" fillId="0" borderId="81" xfId="0" applyFont="1" applyBorder="1" applyAlignment="1">
      <alignment horizontal="center"/>
    </xf>
    <xf numFmtId="0" fontId="94" fillId="0" borderId="81" xfId="0" applyFont="1" applyFill="1" applyBorder="1" applyAlignment="1">
      <alignment horizontal="center" vertical="center" wrapText="1"/>
    </xf>
    <xf numFmtId="0" fontId="101" fillId="0" borderId="81" xfId="0" applyFont="1" applyFill="1" applyBorder="1" applyAlignment="1">
      <alignment horizontal="center" vertical="center" wrapText="1"/>
    </xf>
    <xf numFmtId="0" fontId="49" fillId="0" borderId="81" xfId="0" applyFont="1" applyFill="1" applyBorder="1" applyAlignment="1">
      <alignment horizontal="center" vertical="center" wrapText="1"/>
    </xf>
    <xf numFmtId="49" fontId="96" fillId="0" borderId="81" xfId="0" applyNumberFormat="1" applyFont="1" applyFill="1" applyBorder="1" applyAlignment="1">
      <alignment horizontal="center" vertical="center" wrapText="1"/>
    </xf>
    <xf numFmtId="1" fontId="28" fillId="0" borderId="50" xfId="0" applyNumberFormat="1" applyFont="1" applyBorder="1" applyAlignment="1" applyProtection="1">
      <alignment horizontal="center" vertical="center" wrapText="1"/>
      <protection locked="0"/>
    </xf>
    <xf numFmtId="1" fontId="28" fillId="0" borderId="73" xfId="0" applyNumberFormat="1" applyFont="1" applyBorder="1" applyAlignment="1" applyProtection="1">
      <alignment horizontal="center" vertical="center" wrapText="1"/>
      <protection locked="0"/>
    </xf>
    <xf numFmtId="1" fontId="23" fillId="0" borderId="85" xfId="0" applyNumberFormat="1" applyFont="1" applyBorder="1" applyAlignment="1">
      <alignment horizontal="center"/>
    </xf>
    <xf numFmtId="1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4" fillId="0" borderId="8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36" fillId="0" borderId="31" xfId="0" applyFont="1" applyBorder="1" applyAlignment="1">
      <alignment horizontal="center" wrapText="1"/>
    </xf>
    <xf numFmtId="0" fontId="36" fillId="0" borderId="31" xfId="0" applyFont="1" applyFill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3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/>
    </xf>
    <xf numFmtId="0" fontId="0" fillId="0" borderId="0" xfId="0" applyAlignment="1">
      <alignment horizontal="center"/>
    </xf>
    <xf numFmtId="0" fontId="25" fillId="0" borderId="6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87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102" fillId="0" borderId="88" xfId="0" applyFont="1" applyBorder="1" applyAlignment="1">
      <alignment horizontal="center" vertical="center"/>
    </xf>
    <xf numFmtId="0" fontId="102" fillId="0" borderId="8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 textRotation="90"/>
    </xf>
    <xf numFmtId="0" fontId="23" fillId="0" borderId="37" xfId="0" applyFont="1" applyBorder="1" applyAlignment="1">
      <alignment horizontal="center" vertical="center" textRotation="90"/>
    </xf>
    <xf numFmtId="0" fontId="6" fillId="0" borderId="90" xfId="0" applyFont="1" applyBorder="1" applyAlignment="1">
      <alignment horizontal="center" vertical="center" textRotation="90" wrapText="1"/>
    </xf>
    <xf numFmtId="0" fontId="6" fillId="0" borderId="91" xfId="0" applyFont="1" applyBorder="1" applyAlignment="1">
      <alignment horizontal="center" vertical="center" textRotation="90" wrapText="1"/>
    </xf>
    <xf numFmtId="0" fontId="6" fillId="0" borderId="92" xfId="0" applyFont="1" applyBorder="1" applyAlignment="1">
      <alignment horizontal="center" vertical="center" textRotation="90" wrapText="1"/>
    </xf>
    <xf numFmtId="0" fontId="96" fillId="0" borderId="93" xfId="0" applyFont="1" applyFill="1" applyBorder="1" applyAlignment="1">
      <alignment horizontal="center" vertical="center" wrapText="1"/>
    </xf>
    <xf numFmtId="0" fontId="96" fillId="0" borderId="20" xfId="0" applyFont="1" applyFill="1" applyBorder="1" applyAlignment="1">
      <alignment horizontal="center" vertical="center" wrapText="1"/>
    </xf>
    <xf numFmtId="0" fontId="96" fillId="0" borderId="43" xfId="0" applyFont="1" applyFill="1" applyBorder="1" applyAlignment="1">
      <alignment horizontal="center" vertical="center" wrapText="1"/>
    </xf>
    <xf numFmtId="0" fontId="96" fillId="0" borderId="19" xfId="0" applyFont="1" applyFill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8" fillId="0" borderId="88" xfId="0" applyFont="1" applyFill="1" applyBorder="1" applyAlignment="1" applyProtection="1">
      <alignment vertical="center" wrapText="1"/>
      <protection locked="0"/>
    </xf>
    <xf numFmtId="0" fontId="28" fillId="0" borderId="96" xfId="0" applyFont="1" applyFill="1" applyBorder="1" applyAlignment="1" applyProtection="1">
      <alignment vertical="center" wrapText="1"/>
      <protection locked="0"/>
    </xf>
    <xf numFmtId="0" fontId="28" fillId="0" borderId="89" xfId="0" applyFont="1" applyFill="1" applyBorder="1" applyAlignment="1" applyProtection="1">
      <alignment vertical="center" wrapText="1"/>
      <protection locked="0"/>
    </xf>
    <xf numFmtId="0" fontId="28" fillId="0" borderId="2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96" fillId="0" borderId="97" xfId="0" applyFont="1" applyFill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3" fillId="0" borderId="0" xfId="0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 vertical="top" wrapText="1"/>
    </xf>
    <xf numFmtId="0" fontId="7" fillId="0" borderId="98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23" fillId="0" borderId="44" xfId="0" applyFont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 textRotation="90"/>
    </xf>
    <xf numFmtId="0" fontId="23" fillId="0" borderId="42" xfId="0" applyFont="1" applyBorder="1" applyAlignment="1">
      <alignment horizontal="center" vertical="center" textRotation="90"/>
    </xf>
    <xf numFmtId="0" fontId="36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6" fillId="0" borderId="94" xfId="0" applyFont="1" applyBorder="1" applyAlignment="1">
      <alignment horizontal="center" vertical="center" textRotation="90" wrapText="1"/>
    </xf>
    <xf numFmtId="0" fontId="6" fillId="0" borderId="87" xfId="0" applyFont="1" applyBorder="1" applyAlignment="1">
      <alignment horizontal="center" vertical="center" textRotation="90" wrapText="1"/>
    </xf>
    <xf numFmtId="0" fontId="6" fillId="0" borderId="95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96" fillId="0" borderId="86" xfId="0" applyFont="1" applyFill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textRotation="90"/>
    </xf>
    <xf numFmtId="0" fontId="6" fillId="0" borderId="87" xfId="0" applyFont="1" applyBorder="1" applyAlignment="1">
      <alignment horizontal="center" vertical="center" textRotation="90"/>
    </xf>
    <xf numFmtId="0" fontId="6" fillId="0" borderId="95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96" fillId="0" borderId="101" xfId="0" applyFont="1" applyFill="1" applyBorder="1" applyAlignment="1">
      <alignment horizontal="center" vertical="center" wrapText="1"/>
    </xf>
    <xf numFmtId="0" fontId="96" fillId="0" borderId="26" xfId="0" applyFont="1" applyFill="1" applyBorder="1" applyAlignment="1">
      <alignment horizontal="center" vertical="center" wrapText="1"/>
    </xf>
    <xf numFmtId="0" fontId="96" fillId="0" borderId="102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96" fillId="0" borderId="103" xfId="0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8" fillId="0" borderId="68" xfId="0" applyFont="1" applyBorder="1" applyAlignment="1" applyProtection="1">
      <alignment horizontal="left" vertical="center" wrapText="1"/>
      <protection locked="0"/>
    </xf>
    <xf numFmtId="0" fontId="96" fillId="0" borderId="10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6" fillId="0" borderId="105" xfId="0" applyFont="1" applyBorder="1" applyAlignment="1">
      <alignment horizontal="center" vertical="center" textRotation="90" wrapText="1"/>
    </xf>
    <xf numFmtId="0" fontId="6" fillId="0" borderId="106" xfId="0" applyFont="1" applyBorder="1" applyAlignment="1">
      <alignment horizontal="center" vertical="center" textRotation="90" wrapText="1"/>
    </xf>
    <xf numFmtId="0" fontId="38" fillId="0" borderId="106" xfId="0" applyFont="1" applyBorder="1" applyAlignment="1">
      <alignment horizontal="center" vertical="center" textRotation="90" wrapText="1"/>
    </xf>
    <xf numFmtId="0" fontId="38" fillId="0" borderId="107" xfId="0" applyFont="1" applyBorder="1" applyAlignment="1">
      <alignment horizontal="center" vertical="center" textRotation="90" wrapText="1"/>
    </xf>
    <xf numFmtId="0" fontId="7" fillId="0" borderId="10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96" fillId="0" borderId="1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28" fillId="0" borderId="59" xfId="0" applyNumberFormat="1" applyFont="1" applyBorder="1" applyAlignment="1" applyProtection="1">
      <alignment horizontal="center" vertical="center"/>
      <protection locked="0"/>
    </xf>
    <xf numFmtId="49" fontId="28" fillId="0" borderId="11" xfId="0" applyNumberFormat="1" applyFont="1" applyBorder="1" applyAlignment="1" applyProtection="1">
      <alignment horizontal="center" vertical="center"/>
      <protection locked="0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49" fontId="28" fillId="0" borderId="24" xfId="0" applyNumberFormat="1" applyFont="1" applyBorder="1" applyAlignment="1" applyProtection="1">
      <alignment horizontal="center" vertical="center"/>
      <protection locked="0"/>
    </xf>
    <xf numFmtId="49" fontId="28" fillId="0" borderId="59" xfId="0" applyNumberFormat="1" applyFont="1" applyFill="1" applyBorder="1" applyAlignment="1" applyProtection="1">
      <alignment horizontal="center" vertical="center"/>
      <protection locked="0"/>
    </xf>
    <xf numFmtId="49" fontId="28" fillId="0" borderId="11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49" fontId="28" fillId="0" borderId="59" xfId="0" applyNumberFormat="1" applyFont="1" applyFill="1" applyBorder="1" applyAlignment="1" applyProtection="1">
      <alignment horizontal="center"/>
      <protection locked="0"/>
    </xf>
    <xf numFmtId="49" fontId="28" fillId="0" borderId="11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Fill="1" applyBorder="1" applyAlignment="1" applyProtection="1">
      <alignment horizontal="center"/>
      <protection locked="0"/>
    </xf>
    <xf numFmtId="49" fontId="28" fillId="0" borderId="24" xfId="0" applyNumberFormat="1" applyFont="1" applyFill="1" applyBorder="1" applyAlignment="1" applyProtection="1">
      <alignment horizontal="center" vertical="center"/>
      <protection locked="0"/>
    </xf>
    <xf numFmtId="49" fontId="28" fillId="0" borderId="73" xfId="0" applyNumberFormat="1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center" vertical="center"/>
      <protection locked="0"/>
    </xf>
    <xf numFmtId="49" fontId="28" fillId="0" borderId="52" xfId="0" applyNumberFormat="1" applyFont="1" applyBorder="1" applyAlignment="1" applyProtection="1">
      <alignment horizontal="center" vertical="center"/>
      <protection locked="0"/>
    </xf>
    <xf numFmtId="1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73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1" fontId="97" fillId="0" borderId="57" xfId="0" applyNumberFormat="1" applyFont="1" applyFill="1" applyBorder="1" applyAlignment="1">
      <alignment horizontal="center"/>
    </xf>
    <xf numFmtId="1" fontId="97" fillId="0" borderId="57" xfId="0" applyNumberFormat="1" applyFont="1" applyBorder="1" applyAlignment="1">
      <alignment horizontal="center"/>
    </xf>
    <xf numFmtId="0" fontId="28" fillId="0" borderId="97" xfId="0" applyFont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 textRotation="90"/>
    </xf>
    <xf numFmtId="0" fontId="28" fillId="0" borderId="18" xfId="0" applyFont="1" applyFill="1" applyBorder="1" applyAlignment="1">
      <alignment horizontal="center" vertical="center" textRotation="90"/>
    </xf>
    <xf numFmtId="0" fontId="28" fillId="0" borderId="75" xfId="0" applyFont="1" applyBorder="1" applyAlignment="1">
      <alignment horizontal="center" vertical="center" textRotation="90"/>
    </xf>
    <xf numFmtId="0" fontId="28" fillId="0" borderId="112" xfId="0" applyFont="1" applyBorder="1" applyAlignment="1">
      <alignment horizontal="center" vertical="center" textRotation="90"/>
    </xf>
    <xf numFmtId="0" fontId="23" fillId="0" borderId="98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3" fillId="0" borderId="113" xfId="0" applyFont="1" applyBorder="1" applyAlignment="1">
      <alignment horizontal="center"/>
    </xf>
    <xf numFmtId="0" fontId="23" fillId="0" borderId="114" xfId="0" applyFont="1" applyBorder="1" applyAlignment="1">
      <alignment horizontal="center"/>
    </xf>
    <xf numFmtId="0" fontId="28" fillId="0" borderId="59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1" fontId="23" fillId="0" borderId="57" xfId="0" applyNumberFormat="1" applyFont="1" applyBorder="1" applyAlignment="1">
      <alignment horizontal="center"/>
    </xf>
    <xf numFmtId="0" fontId="28" fillId="0" borderId="78" xfId="0" applyFont="1" applyBorder="1" applyAlignment="1">
      <alignment horizontal="center" vertical="center" textRotation="90"/>
    </xf>
    <xf numFmtId="0" fontId="28" fillId="0" borderId="18" xfId="0" applyFont="1" applyBorder="1" applyAlignment="1">
      <alignment horizontal="center" vertical="center" textRotation="90"/>
    </xf>
    <xf numFmtId="0" fontId="97" fillId="0" borderId="113" xfId="0" applyFont="1" applyBorder="1" applyAlignment="1">
      <alignment horizontal="center"/>
    </xf>
    <xf numFmtId="0" fontId="97" fillId="0" borderId="114" xfId="0" applyFont="1" applyBorder="1" applyAlignment="1">
      <alignment horizontal="center"/>
    </xf>
    <xf numFmtId="184" fontId="30" fillId="0" borderId="113" xfId="0" applyNumberFormat="1" applyFont="1" applyBorder="1" applyAlignment="1">
      <alignment horizontal="left" vertical="center"/>
    </xf>
    <xf numFmtId="184" fontId="30" fillId="0" borderId="115" xfId="0" applyNumberFormat="1" applyFont="1" applyBorder="1" applyAlignment="1">
      <alignment horizontal="left" vertical="center"/>
    </xf>
    <xf numFmtId="184" fontId="30" fillId="0" borderId="114" xfId="0" applyNumberFormat="1" applyFont="1" applyBorder="1" applyAlignment="1">
      <alignment horizontal="left" vertical="center"/>
    </xf>
    <xf numFmtId="184" fontId="47" fillId="0" borderId="113" xfId="0" applyNumberFormat="1" applyFont="1" applyBorder="1" applyAlignment="1">
      <alignment horizontal="left" vertical="center" wrapText="1"/>
    </xf>
    <xf numFmtId="184" fontId="47" fillId="0" borderId="115" xfId="0" applyNumberFormat="1" applyFont="1" applyBorder="1" applyAlignment="1">
      <alignment horizontal="left" vertical="center" wrapText="1"/>
    </xf>
    <xf numFmtId="184" fontId="47" fillId="0" borderId="114" xfId="0" applyNumberFormat="1" applyFont="1" applyBorder="1" applyAlignment="1">
      <alignment horizontal="left" vertical="center" wrapText="1"/>
    </xf>
    <xf numFmtId="0" fontId="23" fillId="0" borderId="116" xfId="0" applyFont="1" applyBorder="1" applyAlignment="1">
      <alignment horizontal="center"/>
    </xf>
    <xf numFmtId="0" fontId="23" fillId="0" borderId="117" xfId="0" applyFont="1" applyBorder="1" applyAlignment="1">
      <alignment horizontal="center"/>
    </xf>
    <xf numFmtId="0" fontId="51" fillId="0" borderId="0" xfId="0" applyFont="1" applyBorder="1" applyAlignment="1">
      <alignment vertical="top" wrapText="1"/>
    </xf>
    <xf numFmtId="0" fontId="52" fillId="0" borderId="68" xfId="0" applyFont="1" applyFill="1" applyBorder="1" applyAlignment="1">
      <alignment horizontal="left" wrapText="1"/>
    </xf>
    <xf numFmtId="187" fontId="30" fillId="0" borderId="118" xfId="0" applyNumberFormat="1" applyFont="1" applyBorder="1" applyAlignment="1">
      <alignment horizontal="center"/>
    </xf>
    <xf numFmtId="187" fontId="30" fillId="0" borderId="119" xfId="0" applyNumberFormat="1" applyFont="1" applyBorder="1" applyAlignment="1">
      <alignment horizontal="center"/>
    </xf>
    <xf numFmtId="0" fontId="28" fillId="0" borderId="73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/>
    </xf>
    <xf numFmtId="0" fontId="23" fillId="0" borderId="113" xfId="0" applyFont="1" applyBorder="1" applyAlignment="1">
      <alignment horizontal="center" wrapText="1"/>
    </xf>
    <xf numFmtId="0" fontId="23" fillId="0" borderId="120" xfId="0" applyFont="1" applyBorder="1" applyAlignment="1">
      <alignment horizontal="center" wrapText="1"/>
    </xf>
    <xf numFmtId="0" fontId="28" fillId="0" borderId="98" xfId="0" applyFont="1" applyBorder="1" applyAlignment="1">
      <alignment horizontal="center" vertical="center" textRotation="90"/>
    </xf>
    <xf numFmtId="0" fontId="28" fillId="0" borderId="22" xfId="0" applyFont="1" applyBorder="1" applyAlignment="1">
      <alignment horizontal="center" vertical="center" textRotation="90"/>
    </xf>
    <xf numFmtId="0" fontId="28" fillId="0" borderId="121" xfId="0" applyFont="1" applyBorder="1" applyAlignment="1">
      <alignment horizontal="center" vertical="center" textRotation="90"/>
    </xf>
    <xf numFmtId="0" fontId="28" fillId="0" borderId="8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08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 wrapText="1"/>
    </xf>
    <xf numFmtId="0" fontId="28" fillId="0" borderId="10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07" t="s">
        <v>155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150"/>
      <c r="O1" s="150"/>
      <c r="P1" s="150"/>
      <c r="Q1" s="151"/>
      <c r="R1" s="407"/>
      <c r="S1" s="407"/>
      <c r="T1" s="407"/>
      <c r="U1" s="407"/>
      <c r="V1" s="407"/>
      <c r="W1" s="407"/>
      <c r="X1" s="407"/>
      <c r="Y1" s="407"/>
      <c r="Z1" s="407"/>
      <c r="AA1" s="149"/>
      <c r="AB1" s="149"/>
      <c r="AC1" s="407"/>
      <c r="AD1" s="407"/>
      <c r="AE1" s="407"/>
      <c r="AF1" s="407"/>
      <c r="AG1" s="407"/>
      <c r="AH1" s="407"/>
      <c r="AI1" s="407"/>
      <c r="AJ1" s="407"/>
      <c r="AK1" s="407"/>
      <c r="AL1" s="149"/>
      <c r="AM1" s="155"/>
      <c r="AN1" s="407"/>
      <c r="AO1" s="407"/>
      <c r="AP1" s="407"/>
      <c r="AQ1" s="407"/>
      <c r="AR1" s="407"/>
      <c r="AS1" s="407"/>
      <c r="AT1" s="407"/>
      <c r="AU1" s="407"/>
      <c r="AV1" s="407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14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156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134"/>
      <c r="AY2" s="421" t="s">
        <v>156</v>
      </c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88"/>
    </row>
    <row r="3" spans="1:63" ht="18.75">
      <c r="A3" s="416" t="s">
        <v>228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89"/>
      <c r="Q3" s="8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140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140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17" t="s">
        <v>158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89"/>
      <c r="Q4" s="89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147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154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87"/>
      <c r="AY4" s="87"/>
      <c r="AZ4" s="87"/>
      <c r="BA4" s="87"/>
      <c r="BB4" s="422" t="s">
        <v>225</v>
      </c>
      <c r="BC4" s="423"/>
      <c r="BD4" s="423"/>
      <c r="BE4" s="423"/>
      <c r="BF4" s="423"/>
      <c r="BG4" s="423"/>
      <c r="BH4" s="423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24" t="s">
        <v>227</v>
      </c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410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413" t="s">
        <v>169</v>
      </c>
      <c r="L14" s="414"/>
      <c r="M14" s="414"/>
      <c r="N14" s="415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413" t="s">
        <v>174</v>
      </c>
      <c r="AG14" s="414"/>
      <c r="AH14" s="414"/>
      <c r="AI14" s="414"/>
      <c r="AJ14" s="415"/>
      <c r="AK14" s="413" t="s">
        <v>175</v>
      </c>
      <c r="AL14" s="414"/>
      <c r="AM14" s="414"/>
      <c r="AN14" s="163"/>
      <c r="AO14" s="160" t="s">
        <v>176</v>
      </c>
      <c r="AP14" s="96"/>
      <c r="AQ14" s="96"/>
      <c r="AR14" s="96"/>
      <c r="AS14" s="413" t="s">
        <v>177</v>
      </c>
      <c r="AT14" s="414"/>
      <c r="AU14" s="414"/>
      <c r="AV14" s="414"/>
      <c r="AW14" s="415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420" t="s">
        <v>185</v>
      </c>
      <c r="BI14" s="420" t="s">
        <v>186</v>
      </c>
      <c r="BJ14" s="420" t="s">
        <v>166</v>
      </c>
      <c r="BK14" s="88"/>
    </row>
    <row r="15" spans="1:63" ht="15">
      <c r="A15" s="411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411"/>
      <c r="BI15" s="411"/>
      <c r="BJ15" s="411"/>
      <c r="BK15" s="88"/>
    </row>
    <row r="16" spans="1:63" ht="15">
      <c r="A16" s="411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411"/>
      <c r="BI16" s="411"/>
      <c r="BJ16" s="411"/>
      <c r="BK16" s="88"/>
    </row>
    <row r="17" spans="1:63" ht="15.75" thickBot="1">
      <c r="A17" s="412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412"/>
      <c r="BI17" s="412"/>
      <c r="BJ17" s="412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  <mergeCell ref="AN3:AW3"/>
    <mergeCell ref="R2:AA2"/>
    <mergeCell ref="AC2:AL2"/>
    <mergeCell ref="AF14:AJ14"/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07" t="s">
        <v>155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150"/>
      <c r="O1" s="150"/>
      <c r="P1" s="150"/>
      <c r="Q1" s="151"/>
      <c r="R1" s="407"/>
      <c r="S1" s="407"/>
      <c r="T1" s="407"/>
      <c r="U1" s="407"/>
      <c r="V1" s="407"/>
      <c r="W1" s="407"/>
      <c r="X1" s="407"/>
      <c r="Y1" s="407"/>
      <c r="Z1" s="407"/>
      <c r="AA1" s="149"/>
      <c r="AB1" s="149"/>
      <c r="AC1" s="407"/>
      <c r="AD1" s="407"/>
      <c r="AE1" s="407"/>
      <c r="AF1" s="407"/>
      <c r="AG1" s="407"/>
      <c r="AH1" s="407"/>
      <c r="AI1" s="407"/>
      <c r="AJ1" s="407"/>
      <c r="AK1" s="407"/>
      <c r="AL1" s="149"/>
      <c r="AM1" s="155"/>
      <c r="AN1" s="407"/>
      <c r="AO1" s="407"/>
      <c r="AP1" s="407"/>
      <c r="AQ1" s="407"/>
      <c r="AR1" s="407"/>
      <c r="AS1" s="407"/>
      <c r="AT1" s="407"/>
      <c r="AU1" s="407"/>
      <c r="AV1" s="407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14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156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134"/>
      <c r="AY2" s="421" t="s">
        <v>156</v>
      </c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88"/>
    </row>
    <row r="3" spans="1:63" ht="18.75">
      <c r="A3" s="416" t="s">
        <v>247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89"/>
      <c r="Q3" s="8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140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140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417" t="s">
        <v>158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89"/>
      <c r="Q4" s="89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147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154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87"/>
      <c r="AY4" s="87"/>
      <c r="AZ4" s="87"/>
      <c r="BA4" s="87"/>
      <c r="BB4" s="422" t="s">
        <v>225</v>
      </c>
      <c r="BC4" s="423"/>
      <c r="BD4" s="423"/>
      <c r="BE4" s="423"/>
      <c r="BF4" s="423"/>
      <c r="BG4" s="423"/>
      <c r="BH4" s="423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24" t="s">
        <v>227</v>
      </c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410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413" t="s">
        <v>175</v>
      </c>
      <c r="AK14" s="414"/>
      <c r="AL14" s="414"/>
      <c r="AM14" s="414"/>
      <c r="AN14" s="415"/>
      <c r="AO14" s="96" t="s">
        <v>176</v>
      </c>
      <c r="AP14" s="96"/>
      <c r="AQ14" s="96"/>
      <c r="AR14" s="96"/>
      <c r="AS14" s="413" t="s">
        <v>177</v>
      </c>
      <c r="AT14" s="414"/>
      <c r="AU14" s="414"/>
      <c r="AV14" s="415"/>
      <c r="AW14" s="413" t="s">
        <v>178</v>
      </c>
      <c r="AX14" s="414"/>
      <c r="AY14" s="414"/>
      <c r="AZ14" s="414"/>
      <c r="BA14" s="415"/>
      <c r="BB14" s="96" t="s">
        <v>179</v>
      </c>
      <c r="BC14" s="420" t="s">
        <v>241</v>
      </c>
      <c r="BD14" s="420" t="s">
        <v>243</v>
      </c>
      <c r="BE14" s="420" t="s">
        <v>242</v>
      </c>
      <c r="BF14" s="427" t="s">
        <v>244</v>
      </c>
      <c r="BG14" s="420" t="s">
        <v>245</v>
      </c>
      <c r="BH14" s="420" t="s">
        <v>185</v>
      </c>
      <c r="BI14" s="420" t="s">
        <v>186</v>
      </c>
      <c r="BJ14" s="420" t="s">
        <v>166</v>
      </c>
      <c r="BK14" s="88"/>
    </row>
    <row r="15" spans="1:63" ht="15">
      <c r="A15" s="411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425"/>
      <c r="BD15" s="425"/>
      <c r="BE15" s="425"/>
      <c r="BF15" s="428"/>
      <c r="BG15" s="425"/>
      <c r="BH15" s="411"/>
      <c r="BI15" s="411"/>
      <c r="BJ15" s="411"/>
      <c r="BK15" s="88"/>
    </row>
    <row r="16" spans="1:63" ht="15">
      <c r="A16" s="411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425"/>
      <c r="BD16" s="425"/>
      <c r="BE16" s="425"/>
      <c r="BF16" s="428"/>
      <c r="BG16" s="425"/>
      <c r="BH16" s="411"/>
      <c r="BI16" s="411"/>
      <c r="BJ16" s="411"/>
      <c r="BK16" s="88"/>
    </row>
    <row r="17" spans="1:63" ht="15" customHeight="1" thickBot="1">
      <c r="A17" s="412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426"/>
      <c r="BD17" s="426"/>
      <c r="BE17" s="426"/>
      <c r="BF17" s="429"/>
      <c r="BG17" s="426"/>
      <c r="BH17" s="412"/>
      <c r="BI17" s="412"/>
      <c r="BJ17" s="412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14:A17"/>
    <mergeCell ref="B1:M1"/>
    <mergeCell ref="R1:Z1"/>
    <mergeCell ref="A3:O3"/>
    <mergeCell ref="A4:O4"/>
    <mergeCell ref="AC1:AK1"/>
    <mergeCell ref="R4:AA4"/>
    <mergeCell ref="R3:AA3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AN4:AW4"/>
    <mergeCell ref="AN3:AW3"/>
    <mergeCell ref="R2:AA2"/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58"/>
  <sheetViews>
    <sheetView showZeros="0" zoomScale="60" zoomScaleNormal="60" zoomScaleSheetLayoutView="54" zoomScalePageLayoutView="69" workbookViewId="0" topLeftCell="A13">
      <selection activeCell="W48" sqref="W48"/>
    </sheetView>
  </sheetViews>
  <sheetFormatPr defaultColWidth="9.00390625" defaultRowHeight="12.75"/>
  <cols>
    <col min="1" max="1" width="4.375" style="0" customWidth="1"/>
    <col min="2" max="2" width="8.625" style="0" customWidth="1"/>
    <col min="3" max="55" width="5.125" style="0" customWidth="1"/>
    <col min="56" max="56" width="3.125" style="0" customWidth="1"/>
    <col min="57" max="57" width="3.25390625" style="0" customWidth="1"/>
    <col min="58" max="58" width="2.00390625" style="0" customWidth="1"/>
    <col min="59" max="61" width="3.75390625" style="0" customWidth="1"/>
  </cols>
  <sheetData>
    <row r="1" spans="44:54" ht="12.75">
      <c r="AR1" s="476"/>
      <c r="AS1" s="476"/>
      <c r="AT1" s="476"/>
      <c r="AU1" s="476"/>
      <c r="AV1" s="476"/>
      <c r="AW1" s="476"/>
      <c r="AX1" s="476"/>
      <c r="AY1" s="476"/>
      <c r="AZ1" s="476"/>
      <c r="BA1" s="476"/>
      <c r="BB1" s="476"/>
    </row>
    <row r="3" spans="2:61" ht="33.75" customHeight="1">
      <c r="B3" s="523" t="s">
        <v>355</v>
      </c>
      <c r="C3" s="523"/>
      <c r="D3" s="523"/>
      <c r="E3" s="523"/>
      <c r="F3" s="523"/>
      <c r="G3" s="523"/>
      <c r="H3" s="523"/>
      <c r="I3" s="523"/>
      <c r="J3" s="523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254"/>
      <c r="AO3" s="254"/>
      <c r="AR3" s="532" t="s">
        <v>356</v>
      </c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237"/>
      <c r="BD3" s="253"/>
      <c r="BE3" s="254"/>
      <c r="BI3" s="254"/>
    </row>
    <row r="4" spans="2:57" ht="22.5" customHeight="1">
      <c r="B4" s="524" t="s">
        <v>331</v>
      </c>
      <c r="C4" s="524"/>
      <c r="D4" s="524"/>
      <c r="E4" s="524"/>
      <c r="F4" s="524"/>
      <c r="G4" s="524"/>
      <c r="H4" s="524"/>
      <c r="I4" s="524"/>
      <c r="J4" s="524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9"/>
      <c r="AO4" s="49"/>
      <c r="AR4" s="478" t="s">
        <v>306</v>
      </c>
      <c r="AS4" s="478"/>
      <c r="AT4" s="478"/>
      <c r="AU4" s="478"/>
      <c r="AV4" s="478"/>
      <c r="AW4" s="478"/>
      <c r="AX4" s="478"/>
      <c r="AY4" s="478"/>
      <c r="AZ4" s="478"/>
      <c r="BA4" s="366"/>
      <c r="BB4" s="278"/>
      <c r="BE4" s="49"/>
    </row>
    <row r="5" spans="2:57" ht="26.25" customHeight="1">
      <c r="B5" s="275" t="s">
        <v>364</v>
      </c>
      <c r="C5" s="276"/>
      <c r="D5" s="274"/>
      <c r="E5" s="274"/>
      <c r="F5" s="276"/>
      <c r="G5" s="277"/>
      <c r="H5" s="276"/>
      <c r="I5" s="276"/>
      <c r="J5" s="276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R5" s="284" t="s">
        <v>332</v>
      </c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16"/>
      <c r="BD5" s="216"/>
      <c r="BE5" s="216"/>
    </row>
    <row r="6" spans="2:57" ht="30.75" customHeight="1">
      <c r="B6" s="477" t="s">
        <v>365</v>
      </c>
      <c r="C6" s="477"/>
      <c r="D6" s="477"/>
      <c r="E6" s="477"/>
      <c r="F6" s="477"/>
      <c r="G6" s="477"/>
      <c r="H6" s="477"/>
      <c r="I6" s="236" t="s">
        <v>320</v>
      </c>
      <c r="J6" s="236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49"/>
      <c r="AH6" s="49"/>
      <c r="AI6" s="49"/>
      <c r="AJ6" s="49"/>
      <c r="AK6" s="49"/>
      <c r="AL6" s="49"/>
      <c r="AM6" s="49"/>
      <c r="AN6" s="49"/>
      <c r="AO6" s="49"/>
      <c r="AR6" s="284" t="s">
        <v>366</v>
      </c>
      <c r="AS6" s="284"/>
      <c r="AT6" s="284"/>
      <c r="AU6" s="284"/>
      <c r="AV6" s="284"/>
      <c r="AW6" s="284"/>
      <c r="AX6" s="284"/>
      <c r="AY6" s="284"/>
      <c r="AZ6" s="284"/>
      <c r="BA6" s="284"/>
      <c r="BB6" s="238"/>
      <c r="BC6" s="238"/>
      <c r="BE6" s="49"/>
    </row>
    <row r="7" spans="11:55" ht="30.75" customHeight="1"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257"/>
      <c r="AO7" s="257"/>
      <c r="AP7" s="257"/>
      <c r="AQ7" s="257"/>
      <c r="AR7" s="257"/>
      <c r="AS7" s="533" t="s">
        <v>317</v>
      </c>
      <c r="AT7" s="533"/>
      <c r="AU7" s="257"/>
      <c r="AV7" s="257"/>
      <c r="AW7" s="257"/>
      <c r="AX7" s="257"/>
      <c r="AY7" s="257"/>
      <c r="AZ7" s="49"/>
      <c r="BA7" s="49"/>
      <c r="BB7" s="49"/>
      <c r="BC7" s="254"/>
    </row>
    <row r="8" spans="2:56" ht="24" customHeight="1">
      <c r="B8" s="240"/>
      <c r="C8" s="241"/>
      <c r="D8" s="241"/>
      <c r="E8" s="216"/>
      <c r="F8" s="216"/>
      <c r="G8" s="216"/>
      <c r="H8" s="216"/>
      <c r="I8" s="216"/>
      <c r="J8" s="279" t="s">
        <v>296</v>
      </c>
      <c r="K8" s="216"/>
      <c r="L8" s="216"/>
      <c r="M8" s="431" t="s">
        <v>368</v>
      </c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O8" s="258" t="s">
        <v>354</v>
      </c>
      <c r="AP8" s="49"/>
      <c r="AQ8" s="49"/>
      <c r="AR8" s="49"/>
      <c r="AS8" s="49"/>
      <c r="AT8" s="433" t="s">
        <v>369</v>
      </c>
      <c r="AU8" s="433"/>
      <c r="AV8" s="433"/>
      <c r="AW8" s="433"/>
      <c r="AX8" s="433"/>
      <c r="AY8" s="433"/>
      <c r="AZ8" s="433"/>
      <c r="BA8" s="433"/>
      <c r="BB8" s="433"/>
      <c r="BC8" s="433"/>
      <c r="BD8" s="433"/>
    </row>
    <row r="9" spans="3:55" ht="13.5" customHeight="1"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436" t="s">
        <v>307</v>
      </c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R9" s="435" t="s">
        <v>323</v>
      </c>
      <c r="AS9" s="435"/>
      <c r="AT9" s="435"/>
      <c r="AU9" s="435"/>
      <c r="AV9" s="435"/>
      <c r="AW9" s="435"/>
      <c r="AX9" s="435"/>
      <c r="AY9" s="435"/>
      <c r="BC9" s="254"/>
    </row>
    <row r="10" spans="2:51" ht="21" customHeight="1">
      <c r="B10" s="240"/>
      <c r="C10" s="241"/>
      <c r="D10" s="241"/>
      <c r="E10" s="216"/>
      <c r="F10" s="216"/>
      <c r="G10" s="216"/>
      <c r="H10" s="216"/>
      <c r="I10" s="216"/>
      <c r="J10" s="279" t="s">
        <v>297</v>
      </c>
      <c r="K10" s="216"/>
      <c r="L10" s="216"/>
      <c r="M10" s="430" t="s">
        <v>406</v>
      </c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L10" s="258"/>
      <c r="AM10" s="49"/>
      <c r="AN10" s="49"/>
      <c r="AO10" s="295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</row>
    <row r="11" spans="3:51" ht="14.25" customHeight="1"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436" t="s">
        <v>290</v>
      </c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O11" s="297"/>
      <c r="AP11" s="297"/>
      <c r="AQ11" s="297"/>
      <c r="AR11" s="481"/>
      <c r="AS11" s="481"/>
      <c r="AT11" s="481"/>
      <c r="AU11" s="481"/>
      <c r="AV11" s="481"/>
      <c r="AW11" s="481"/>
      <c r="AX11" s="481"/>
      <c r="AY11" s="481"/>
    </row>
    <row r="12" spans="2:68" ht="22.5" customHeight="1">
      <c r="B12" s="240"/>
      <c r="C12" s="241"/>
      <c r="D12" s="241"/>
      <c r="E12" s="216"/>
      <c r="F12" s="216"/>
      <c r="G12" s="216"/>
      <c r="H12" s="216"/>
      <c r="I12" s="216"/>
      <c r="J12" s="279" t="s">
        <v>298</v>
      </c>
      <c r="K12" s="216"/>
      <c r="L12" s="216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L12" s="258"/>
      <c r="AM12" s="49"/>
      <c r="AN12" s="49"/>
      <c r="AO12" s="258" t="s">
        <v>330</v>
      </c>
      <c r="AP12" s="49"/>
      <c r="AQ12" s="49"/>
      <c r="AR12" s="49"/>
      <c r="AS12" s="433" t="s">
        <v>370</v>
      </c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</row>
    <row r="13" spans="3:68" ht="15" customHeight="1"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436" t="s">
        <v>291</v>
      </c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N13" s="273"/>
      <c r="AR13" s="435" t="s">
        <v>324</v>
      </c>
      <c r="AS13" s="435"/>
      <c r="AT13" s="435"/>
      <c r="AU13" s="435"/>
      <c r="AV13" s="435"/>
      <c r="AW13" s="435"/>
      <c r="AX13" s="435"/>
      <c r="AY13" s="435"/>
      <c r="BI13" s="435"/>
      <c r="BJ13" s="435"/>
      <c r="BK13" s="435"/>
      <c r="BL13" s="435"/>
      <c r="BM13" s="435"/>
      <c r="BN13" s="435"/>
      <c r="BO13" s="435"/>
      <c r="BP13" s="435"/>
    </row>
    <row r="14" spans="2:68" ht="20.25" customHeight="1">
      <c r="B14" s="240"/>
      <c r="C14" s="241"/>
      <c r="D14" s="241"/>
      <c r="E14" s="216"/>
      <c r="F14" s="216"/>
      <c r="G14" s="216"/>
      <c r="H14" s="216"/>
      <c r="I14" s="216"/>
      <c r="J14" s="279" t="s">
        <v>357</v>
      </c>
      <c r="K14" s="216"/>
      <c r="L14" s="216"/>
      <c r="M14" s="432" t="s">
        <v>407</v>
      </c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N14" s="273"/>
      <c r="AO14" s="258" t="s">
        <v>325</v>
      </c>
      <c r="AP14" s="49"/>
      <c r="AQ14" s="49"/>
      <c r="AR14" s="434" t="s">
        <v>371</v>
      </c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</row>
    <row r="15" spans="3:67" ht="14.25" customHeight="1">
      <c r="C15" s="283"/>
      <c r="D15" s="283"/>
      <c r="E15" s="283"/>
      <c r="F15" s="283"/>
      <c r="G15" s="283"/>
      <c r="H15" s="283"/>
      <c r="I15" s="520" t="s">
        <v>358</v>
      </c>
      <c r="J15" s="520"/>
      <c r="K15" s="520"/>
      <c r="L15" s="520"/>
      <c r="M15" s="436" t="s">
        <v>359</v>
      </c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Q15" s="484" t="s">
        <v>326</v>
      </c>
      <c r="AR15" s="484"/>
      <c r="AS15" s="484"/>
      <c r="AT15" s="484"/>
      <c r="AU15" s="484"/>
      <c r="AV15" s="484"/>
      <c r="AW15" s="484"/>
      <c r="AX15" s="484"/>
      <c r="AY15" s="484"/>
      <c r="BI15" s="435"/>
      <c r="BJ15" s="435"/>
      <c r="BK15" s="435"/>
      <c r="BL15" s="435"/>
      <c r="BM15" s="435"/>
      <c r="BN15" s="435"/>
      <c r="BO15" s="435"/>
    </row>
    <row r="16" spans="2:68" ht="20.25" customHeight="1">
      <c r="B16" s="240"/>
      <c r="C16" s="241"/>
      <c r="D16" s="241"/>
      <c r="E16" s="216"/>
      <c r="F16" s="216"/>
      <c r="G16" s="216"/>
      <c r="H16" s="216"/>
      <c r="I16" s="282"/>
      <c r="J16" s="280" t="s">
        <v>299</v>
      </c>
      <c r="K16" s="282"/>
      <c r="L16" s="282"/>
      <c r="M16" s="431" t="s">
        <v>402</v>
      </c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N16" s="273"/>
      <c r="AO16" s="258"/>
      <c r="AP16" s="49"/>
      <c r="AQ16" s="484"/>
      <c r="AR16" s="484"/>
      <c r="AS16" s="484"/>
      <c r="AT16" s="484"/>
      <c r="AU16" s="484"/>
      <c r="AV16" s="484"/>
      <c r="AW16" s="484"/>
      <c r="AX16" s="484"/>
      <c r="AY16" s="484"/>
      <c r="BF16" s="483"/>
      <c r="BG16" s="483"/>
      <c r="BH16" s="483"/>
      <c r="BI16" s="483"/>
      <c r="BJ16" s="483"/>
      <c r="BK16" s="483"/>
      <c r="BL16" s="483"/>
      <c r="BM16" s="483"/>
      <c r="BN16" s="483"/>
      <c r="BO16" s="483"/>
      <c r="BP16" s="483"/>
    </row>
    <row r="17" spans="3:67" ht="14.25" customHeight="1"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436" t="s">
        <v>363</v>
      </c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Q17" s="273"/>
      <c r="AR17" s="273"/>
      <c r="AS17" s="273"/>
      <c r="AT17" s="273"/>
      <c r="AU17" s="273"/>
      <c r="AV17" s="273"/>
      <c r="AW17" s="273"/>
      <c r="AX17" s="273"/>
      <c r="AY17" s="273"/>
      <c r="BI17" s="435"/>
      <c r="BJ17" s="435"/>
      <c r="BK17" s="435"/>
      <c r="BL17" s="435"/>
      <c r="BM17" s="435"/>
      <c r="BN17" s="435"/>
      <c r="BO17" s="435"/>
    </row>
    <row r="18" spans="2:67" ht="23.25" customHeight="1">
      <c r="B18" s="242"/>
      <c r="C18" s="241"/>
      <c r="D18" s="241"/>
      <c r="E18" s="241"/>
      <c r="F18" s="281"/>
      <c r="G18" s="282"/>
      <c r="H18" s="282"/>
      <c r="AQ18" s="273"/>
      <c r="AR18" s="273"/>
      <c r="AS18" s="273"/>
      <c r="AT18" s="273"/>
      <c r="AU18" s="273"/>
      <c r="AV18" s="273"/>
      <c r="AW18" s="273"/>
      <c r="AX18" s="273"/>
      <c r="AY18" s="273"/>
      <c r="BF18" s="483"/>
      <c r="BG18" s="483"/>
      <c r="BH18" s="483"/>
      <c r="BI18" s="483"/>
      <c r="BJ18" s="483"/>
      <c r="BK18" s="483"/>
      <c r="BL18" s="483"/>
      <c r="BM18" s="483"/>
      <c r="BN18" s="483"/>
      <c r="BO18" s="483"/>
    </row>
    <row r="19" spans="3:67" ht="15.75" customHeight="1">
      <c r="C19" s="283"/>
      <c r="D19" s="283"/>
      <c r="E19" s="283"/>
      <c r="F19" s="283"/>
      <c r="G19" s="283"/>
      <c r="H19" s="283"/>
      <c r="BH19" s="484"/>
      <c r="BI19" s="484"/>
      <c r="BJ19" s="484"/>
      <c r="BK19" s="484"/>
      <c r="BL19" s="484"/>
      <c r="BM19" s="484"/>
      <c r="BN19" s="484"/>
      <c r="BO19" s="484"/>
    </row>
    <row r="20" spans="60:67" ht="12.75">
      <c r="BH20" s="484"/>
      <c r="BI20" s="484"/>
      <c r="BJ20" s="484"/>
      <c r="BK20" s="484"/>
      <c r="BL20" s="484"/>
      <c r="BM20" s="484"/>
      <c r="BN20" s="484"/>
      <c r="BO20" s="484"/>
    </row>
    <row r="21" spans="2:54" ht="22.5" customHeight="1">
      <c r="B21" s="499" t="s">
        <v>360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S21" s="499"/>
      <c r="AT21" s="499"/>
      <c r="AU21" s="499"/>
      <c r="AV21" s="499"/>
      <c r="AW21" s="499"/>
      <c r="AX21" s="499"/>
      <c r="AY21" s="499"/>
      <c r="AZ21" s="499"/>
      <c r="BA21" s="499"/>
      <c r="BB21" s="499"/>
    </row>
    <row r="22" ht="13.5" thickBot="1"/>
    <row r="23" spans="2:54" ht="19.5" thickTop="1">
      <c r="B23" s="525" t="s">
        <v>263</v>
      </c>
      <c r="C23" s="374" t="s">
        <v>167</v>
      </c>
      <c r="D23" s="375"/>
      <c r="E23" s="375"/>
      <c r="F23" s="375"/>
      <c r="G23" s="375" t="s">
        <v>168</v>
      </c>
      <c r="H23" s="375"/>
      <c r="I23" s="375"/>
      <c r="J23" s="375"/>
      <c r="K23" s="375"/>
      <c r="L23" s="375" t="s">
        <v>169</v>
      </c>
      <c r="M23" s="375"/>
      <c r="N23" s="375"/>
      <c r="O23" s="375"/>
      <c r="P23" s="376" t="s">
        <v>170</v>
      </c>
      <c r="Q23" s="375"/>
      <c r="R23" s="375"/>
      <c r="S23" s="375"/>
      <c r="T23" s="375" t="s">
        <v>171</v>
      </c>
      <c r="U23" s="375"/>
      <c r="V23" s="375"/>
      <c r="W23" s="375"/>
      <c r="X23" s="375"/>
      <c r="Y23" s="375" t="s">
        <v>172</v>
      </c>
      <c r="Z23" s="375"/>
      <c r="AA23" s="375"/>
      <c r="AB23" s="375"/>
      <c r="AC23" s="375" t="s">
        <v>173</v>
      </c>
      <c r="AD23" s="375"/>
      <c r="AE23" s="375"/>
      <c r="AF23" s="375"/>
      <c r="AG23" s="375" t="s">
        <v>174</v>
      </c>
      <c r="AH23" s="375"/>
      <c r="AI23" s="529"/>
      <c r="AJ23" s="530"/>
      <c r="AK23" s="530" t="s">
        <v>175</v>
      </c>
      <c r="AL23" s="530"/>
      <c r="AM23" s="531"/>
      <c r="AN23" s="375"/>
      <c r="AO23" s="375"/>
      <c r="AP23" s="375" t="s">
        <v>176</v>
      </c>
      <c r="AQ23" s="377"/>
      <c r="AR23" s="486"/>
      <c r="AS23" s="486"/>
      <c r="AT23" s="486" t="s">
        <v>177</v>
      </c>
      <c r="AU23" s="536"/>
      <c r="AV23" s="485"/>
      <c r="AW23" s="486"/>
      <c r="AX23" s="486" t="s">
        <v>178</v>
      </c>
      <c r="AY23" s="486"/>
      <c r="AZ23" s="486"/>
      <c r="BA23" s="486"/>
      <c r="BB23" s="487"/>
    </row>
    <row r="24" spans="2:54" ht="18.75">
      <c r="B24" s="526"/>
      <c r="C24" s="21">
        <v>1</v>
      </c>
      <c r="D24" s="114">
        <v>2</v>
      </c>
      <c r="E24" s="114">
        <v>3</v>
      </c>
      <c r="F24" s="114">
        <v>4</v>
      </c>
      <c r="G24" s="114">
        <v>5</v>
      </c>
      <c r="H24" s="114">
        <v>6</v>
      </c>
      <c r="I24" s="114">
        <v>7</v>
      </c>
      <c r="J24" s="114">
        <v>8</v>
      </c>
      <c r="K24" s="114">
        <v>9</v>
      </c>
      <c r="L24" s="114">
        <v>10</v>
      </c>
      <c r="M24" s="114">
        <v>11</v>
      </c>
      <c r="N24" s="114">
        <v>12</v>
      </c>
      <c r="O24" s="114">
        <v>13</v>
      </c>
      <c r="P24" s="114">
        <v>14</v>
      </c>
      <c r="Q24" s="114">
        <v>15</v>
      </c>
      <c r="R24" s="114">
        <v>16</v>
      </c>
      <c r="S24" s="114">
        <v>17</v>
      </c>
      <c r="T24" s="114">
        <v>18</v>
      </c>
      <c r="U24" s="114">
        <v>19</v>
      </c>
      <c r="V24" s="114">
        <v>20</v>
      </c>
      <c r="W24" s="114">
        <v>21</v>
      </c>
      <c r="X24" s="114">
        <v>22</v>
      </c>
      <c r="Y24" s="114">
        <v>23</v>
      </c>
      <c r="Z24" s="114">
        <v>24</v>
      </c>
      <c r="AA24" s="114">
        <v>25</v>
      </c>
      <c r="AB24" s="114">
        <v>26</v>
      </c>
      <c r="AC24" s="114">
        <v>27</v>
      </c>
      <c r="AD24" s="114">
        <v>28</v>
      </c>
      <c r="AE24" s="114">
        <v>29</v>
      </c>
      <c r="AF24" s="114">
        <v>30</v>
      </c>
      <c r="AG24" s="114">
        <v>31</v>
      </c>
      <c r="AH24" s="114">
        <v>32</v>
      </c>
      <c r="AI24" s="114">
        <v>33</v>
      </c>
      <c r="AJ24" s="114">
        <v>34</v>
      </c>
      <c r="AK24" s="114">
        <v>35</v>
      </c>
      <c r="AL24" s="114">
        <v>36</v>
      </c>
      <c r="AM24" s="114">
        <v>37</v>
      </c>
      <c r="AN24" s="114">
        <v>38</v>
      </c>
      <c r="AO24" s="114">
        <v>39</v>
      </c>
      <c r="AP24" s="114">
        <v>40</v>
      </c>
      <c r="AQ24" s="262">
        <v>41</v>
      </c>
      <c r="AR24" s="261">
        <v>42</v>
      </c>
      <c r="AS24" s="114">
        <v>43</v>
      </c>
      <c r="AT24" s="114">
        <v>44</v>
      </c>
      <c r="AU24" s="114">
        <v>45</v>
      </c>
      <c r="AV24" s="114">
        <v>46</v>
      </c>
      <c r="AW24" s="114">
        <v>47</v>
      </c>
      <c r="AX24" s="114">
        <v>48</v>
      </c>
      <c r="AY24" s="114">
        <v>49</v>
      </c>
      <c r="AZ24" s="114">
        <v>50</v>
      </c>
      <c r="BA24" s="369">
        <v>51</v>
      </c>
      <c r="BB24" s="378">
        <v>52</v>
      </c>
    </row>
    <row r="25" spans="2:54" ht="18.75">
      <c r="B25" s="527"/>
      <c r="C25" s="263">
        <v>1</v>
      </c>
      <c r="D25" s="205">
        <v>8</v>
      </c>
      <c r="E25" s="205">
        <v>15</v>
      </c>
      <c r="F25" s="205">
        <v>22</v>
      </c>
      <c r="G25" s="205">
        <v>29</v>
      </c>
      <c r="H25" s="205">
        <v>6</v>
      </c>
      <c r="I25" s="205">
        <v>13</v>
      </c>
      <c r="J25" s="205">
        <v>20</v>
      </c>
      <c r="K25" s="259">
        <v>27</v>
      </c>
      <c r="L25" s="259">
        <v>3</v>
      </c>
      <c r="M25" s="205">
        <v>10</v>
      </c>
      <c r="N25" s="205">
        <v>17</v>
      </c>
      <c r="O25" s="205">
        <v>24</v>
      </c>
      <c r="P25" s="205">
        <v>1</v>
      </c>
      <c r="Q25" s="205">
        <v>8</v>
      </c>
      <c r="R25" s="205">
        <v>15</v>
      </c>
      <c r="S25" s="259">
        <v>22</v>
      </c>
      <c r="T25" s="205">
        <v>29</v>
      </c>
      <c r="U25" s="205">
        <v>5</v>
      </c>
      <c r="V25" s="205">
        <v>12</v>
      </c>
      <c r="W25" s="205">
        <v>19</v>
      </c>
      <c r="X25" s="205">
        <v>26</v>
      </c>
      <c r="Y25" s="205">
        <v>2</v>
      </c>
      <c r="Z25" s="259">
        <v>9</v>
      </c>
      <c r="AA25" s="259">
        <v>16</v>
      </c>
      <c r="AB25" s="259">
        <v>23</v>
      </c>
      <c r="AC25" s="264">
        <v>2</v>
      </c>
      <c r="AD25" s="259">
        <v>9</v>
      </c>
      <c r="AE25" s="259">
        <v>16</v>
      </c>
      <c r="AF25" s="259">
        <v>23</v>
      </c>
      <c r="AG25" s="259">
        <v>30</v>
      </c>
      <c r="AH25" s="259">
        <v>6</v>
      </c>
      <c r="AI25" s="259">
        <v>13</v>
      </c>
      <c r="AJ25" s="259">
        <v>20</v>
      </c>
      <c r="AK25" s="259">
        <v>27</v>
      </c>
      <c r="AL25" s="259">
        <v>4</v>
      </c>
      <c r="AM25" s="259">
        <v>11</v>
      </c>
      <c r="AN25" s="259">
        <v>18</v>
      </c>
      <c r="AO25" s="259">
        <v>25</v>
      </c>
      <c r="AP25" s="259">
        <v>1</v>
      </c>
      <c r="AQ25" s="265">
        <v>8</v>
      </c>
      <c r="AR25" s="266">
        <v>15</v>
      </c>
      <c r="AS25" s="259">
        <v>22</v>
      </c>
      <c r="AT25" s="259">
        <v>29</v>
      </c>
      <c r="AU25" s="259">
        <v>6</v>
      </c>
      <c r="AV25" s="259">
        <v>13</v>
      </c>
      <c r="AW25" s="259">
        <v>20</v>
      </c>
      <c r="AX25" s="259">
        <v>27</v>
      </c>
      <c r="AY25" s="259">
        <v>3</v>
      </c>
      <c r="AZ25" s="259">
        <v>10</v>
      </c>
      <c r="BA25" s="370">
        <v>17</v>
      </c>
      <c r="BB25" s="378">
        <v>24</v>
      </c>
    </row>
    <row r="26" spans="2:54" ht="19.5" thickBot="1">
      <c r="B26" s="528"/>
      <c r="C26" s="263">
        <v>7</v>
      </c>
      <c r="D26" s="205">
        <v>14</v>
      </c>
      <c r="E26" s="205">
        <v>21</v>
      </c>
      <c r="F26" s="205">
        <v>28</v>
      </c>
      <c r="G26" s="205">
        <v>5</v>
      </c>
      <c r="H26" s="205">
        <v>12</v>
      </c>
      <c r="I26" s="205">
        <v>19</v>
      </c>
      <c r="J26" s="205">
        <v>26</v>
      </c>
      <c r="K26" s="259">
        <v>2</v>
      </c>
      <c r="L26" s="259">
        <v>9</v>
      </c>
      <c r="M26" s="205">
        <v>16</v>
      </c>
      <c r="N26" s="205">
        <v>23</v>
      </c>
      <c r="O26" s="205">
        <v>30</v>
      </c>
      <c r="P26" s="205">
        <v>7</v>
      </c>
      <c r="Q26" s="205">
        <v>14</v>
      </c>
      <c r="R26" s="205">
        <v>21</v>
      </c>
      <c r="S26" s="205">
        <v>28</v>
      </c>
      <c r="T26" s="267">
        <v>4</v>
      </c>
      <c r="U26" s="267">
        <v>11</v>
      </c>
      <c r="V26" s="268">
        <v>18</v>
      </c>
      <c r="W26" s="267">
        <v>25</v>
      </c>
      <c r="X26" s="205">
        <v>1</v>
      </c>
      <c r="Y26" s="379">
        <v>8</v>
      </c>
      <c r="Z26" s="259">
        <v>15</v>
      </c>
      <c r="AA26" s="259">
        <v>22</v>
      </c>
      <c r="AB26" s="259">
        <v>1</v>
      </c>
      <c r="AC26" s="259">
        <v>8</v>
      </c>
      <c r="AD26" s="259">
        <v>15</v>
      </c>
      <c r="AE26" s="259">
        <v>22</v>
      </c>
      <c r="AF26" s="259">
        <v>29</v>
      </c>
      <c r="AG26" s="259">
        <v>5</v>
      </c>
      <c r="AH26" s="259">
        <v>12</v>
      </c>
      <c r="AI26" s="259">
        <v>19</v>
      </c>
      <c r="AJ26" s="259">
        <v>26</v>
      </c>
      <c r="AK26" s="259">
        <v>3</v>
      </c>
      <c r="AL26" s="259">
        <v>10</v>
      </c>
      <c r="AM26" s="382">
        <v>17</v>
      </c>
      <c r="AN26" s="382">
        <v>24</v>
      </c>
      <c r="AO26" s="259">
        <v>31</v>
      </c>
      <c r="AP26" s="259">
        <v>7</v>
      </c>
      <c r="AQ26" s="265">
        <v>14</v>
      </c>
      <c r="AR26" s="266">
        <v>21</v>
      </c>
      <c r="AS26" s="259">
        <v>28</v>
      </c>
      <c r="AT26" s="259">
        <v>5</v>
      </c>
      <c r="AU26" s="259">
        <v>12</v>
      </c>
      <c r="AV26" s="259">
        <v>19</v>
      </c>
      <c r="AW26" s="259">
        <v>26</v>
      </c>
      <c r="AX26" s="259">
        <v>2</v>
      </c>
      <c r="AY26" s="259">
        <v>9</v>
      </c>
      <c r="AZ26" s="259">
        <v>16</v>
      </c>
      <c r="BA26" s="370">
        <v>23</v>
      </c>
      <c r="BB26" s="378">
        <v>30</v>
      </c>
    </row>
    <row r="27" spans="2:54" ht="20.25" thickBot="1" thickTop="1">
      <c r="B27" s="384"/>
      <c r="C27" s="385">
        <v>1</v>
      </c>
      <c r="D27" s="385">
        <v>2</v>
      </c>
      <c r="E27" s="385">
        <v>3</v>
      </c>
      <c r="F27" s="385">
        <v>4</v>
      </c>
      <c r="G27" s="385">
        <v>5</v>
      </c>
      <c r="H27" s="385">
        <v>6</v>
      </c>
      <c r="I27" s="385">
        <v>7</v>
      </c>
      <c r="J27" s="385">
        <v>8</v>
      </c>
      <c r="K27" s="385">
        <v>9</v>
      </c>
      <c r="L27" s="385">
        <v>10</v>
      </c>
      <c r="M27" s="385">
        <v>11</v>
      </c>
      <c r="N27" s="385">
        <v>12</v>
      </c>
      <c r="O27" s="385">
        <v>13</v>
      </c>
      <c r="P27" s="385">
        <v>14</v>
      </c>
      <c r="Q27" s="386">
        <v>15</v>
      </c>
      <c r="R27" s="387">
        <v>16</v>
      </c>
      <c r="S27" s="387"/>
      <c r="T27" s="386"/>
      <c r="U27" s="386"/>
      <c r="V27" s="388"/>
      <c r="W27" s="388"/>
      <c r="X27" s="388"/>
      <c r="Y27" s="389">
        <v>1</v>
      </c>
      <c r="Z27" s="385">
        <v>2</v>
      </c>
      <c r="AA27" s="385">
        <v>3</v>
      </c>
      <c r="AB27" s="385">
        <v>4</v>
      </c>
      <c r="AC27" s="385">
        <v>5</v>
      </c>
      <c r="AD27" s="385">
        <v>6</v>
      </c>
      <c r="AE27" s="385">
        <v>7</v>
      </c>
      <c r="AF27" s="385">
        <v>8</v>
      </c>
      <c r="AG27" s="385">
        <v>9</v>
      </c>
      <c r="AH27" s="385">
        <v>10</v>
      </c>
      <c r="AI27" s="385">
        <v>11</v>
      </c>
      <c r="AJ27" s="385">
        <v>12</v>
      </c>
      <c r="AK27" s="385">
        <v>13</v>
      </c>
      <c r="AL27" s="385">
        <v>14</v>
      </c>
      <c r="AM27" s="390">
        <v>15</v>
      </c>
      <c r="AN27" s="390">
        <v>16</v>
      </c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91"/>
    </row>
    <row r="28" spans="2:68" ht="20.25" thickBot="1" thickTop="1">
      <c r="B28" s="383" t="s">
        <v>198</v>
      </c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3"/>
      <c r="R28" s="394"/>
      <c r="S28" s="395" t="s">
        <v>305</v>
      </c>
      <c r="T28" s="395" t="s">
        <v>217</v>
      </c>
      <c r="U28" s="393" t="s">
        <v>217</v>
      </c>
      <c r="V28" s="396" t="s">
        <v>217</v>
      </c>
      <c r="W28" s="396" t="s">
        <v>217</v>
      </c>
      <c r="X28" s="396" t="s">
        <v>217</v>
      </c>
      <c r="Y28" s="380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3"/>
      <c r="AN28" s="394"/>
      <c r="AO28" s="395" t="s">
        <v>305</v>
      </c>
      <c r="AP28" s="395" t="s">
        <v>294</v>
      </c>
      <c r="AQ28" s="395" t="s">
        <v>217</v>
      </c>
      <c r="AR28" s="395" t="s">
        <v>217</v>
      </c>
      <c r="AS28" s="395" t="s">
        <v>217</v>
      </c>
      <c r="AT28" s="395" t="s">
        <v>217</v>
      </c>
      <c r="AU28" s="395" t="s">
        <v>217</v>
      </c>
      <c r="AV28" s="395" t="s">
        <v>217</v>
      </c>
      <c r="AW28" s="395" t="s">
        <v>217</v>
      </c>
      <c r="AX28" s="395" t="s">
        <v>217</v>
      </c>
      <c r="AY28" s="395" t="s">
        <v>217</v>
      </c>
      <c r="AZ28" s="395" t="s">
        <v>217</v>
      </c>
      <c r="BA28" s="395" t="s">
        <v>217</v>
      </c>
      <c r="BB28" s="398" t="s">
        <v>217</v>
      </c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26"/>
      <c r="BN28" s="231"/>
      <c r="BO28" s="233"/>
      <c r="BP28" s="244"/>
    </row>
    <row r="29" spans="2:70" ht="20.25" thickBot="1" thickTop="1">
      <c r="B29" s="383" t="s">
        <v>200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3"/>
      <c r="R29" s="399"/>
      <c r="S29" s="395" t="s">
        <v>305</v>
      </c>
      <c r="T29" s="395" t="s">
        <v>294</v>
      </c>
      <c r="U29" s="393" t="s">
        <v>217</v>
      </c>
      <c r="V29" s="396" t="s">
        <v>217</v>
      </c>
      <c r="W29" s="396" t="s">
        <v>217</v>
      </c>
      <c r="X29" s="396" t="s">
        <v>217</v>
      </c>
      <c r="Y29" s="380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3"/>
      <c r="AN29" s="399"/>
      <c r="AO29" s="395" t="s">
        <v>305</v>
      </c>
      <c r="AP29" s="395" t="s">
        <v>294</v>
      </c>
      <c r="AQ29" s="395" t="s">
        <v>217</v>
      </c>
      <c r="AR29" s="395" t="s">
        <v>217</v>
      </c>
      <c r="AS29" s="395" t="s">
        <v>217</v>
      </c>
      <c r="AT29" s="395" t="s">
        <v>217</v>
      </c>
      <c r="AU29" s="395" t="s">
        <v>217</v>
      </c>
      <c r="AV29" s="395" t="s">
        <v>217</v>
      </c>
      <c r="AW29" s="395" t="s">
        <v>217</v>
      </c>
      <c r="AX29" s="395" t="s">
        <v>217</v>
      </c>
      <c r="AY29" s="395" t="s">
        <v>217</v>
      </c>
      <c r="AZ29" s="395" t="s">
        <v>217</v>
      </c>
      <c r="BA29" s="395" t="s">
        <v>217</v>
      </c>
      <c r="BB29" s="398" t="s">
        <v>217</v>
      </c>
      <c r="BC29" s="247"/>
      <c r="BD29" s="247"/>
      <c r="BE29" s="247"/>
      <c r="BF29" s="247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</row>
    <row r="30" spans="2:70" ht="20.25" thickBot="1" thickTop="1">
      <c r="B30" s="383" t="s">
        <v>336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3"/>
      <c r="R30" s="393"/>
      <c r="S30" s="395" t="s">
        <v>305</v>
      </c>
      <c r="T30" s="393" t="s">
        <v>294</v>
      </c>
      <c r="U30" s="393" t="s">
        <v>217</v>
      </c>
      <c r="V30" s="396" t="s">
        <v>217</v>
      </c>
      <c r="W30" s="396" t="s">
        <v>217</v>
      </c>
      <c r="X30" s="396" t="s">
        <v>217</v>
      </c>
      <c r="Y30" s="380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5"/>
      <c r="AM30" s="393"/>
      <c r="AN30" s="400"/>
      <c r="AO30" s="401" t="s">
        <v>305</v>
      </c>
      <c r="AP30" s="401" t="s">
        <v>217</v>
      </c>
      <c r="AQ30" s="402" t="s">
        <v>217</v>
      </c>
      <c r="AR30" s="402" t="s">
        <v>217</v>
      </c>
      <c r="AS30" s="402" t="s">
        <v>217</v>
      </c>
      <c r="AT30" s="402" t="s">
        <v>217</v>
      </c>
      <c r="AU30" s="402" t="s">
        <v>217</v>
      </c>
      <c r="AV30" s="402" t="s">
        <v>217</v>
      </c>
      <c r="AW30" s="402" t="s">
        <v>217</v>
      </c>
      <c r="AX30" s="402" t="s">
        <v>217</v>
      </c>
      <c r="AY30" s="402" t="s">
        <v>217</v>
      </c>
      <c r="AZ30" s="402" t="s">
        <v>217</v>
      </c>
      <c r="BA30" s="402" t="s">
        <v>217</v>
      </c>
      <c r="BB30" s="402" t="s">
        <v>217</v>
      </c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</row>
    <row r="31" spans="2:54" ht="16.5" customHeight="1" thickBot="1" thickTop="1">
      <c r="B31" s="383" t="s">
        <v>337</v>
      </c>
      <c r="C31" s="381" t="s">
        <v>293</v>
      </c>
      <c r="D31" s="381" t="s">
        <v>293</v>
      </c>
      <c r="E31" s="381" t="s">
        <v>293</v>
      </c>
      <c r="F31" s="381" t="s">
        <v>293</v>
      </c>
      <c r="G31" s="381" t="s">
        <v>293</v>
      </c>
      <c r="H31" s="381" t="s">
        <v>293</v>
      </c>
      <c r="I31" s="381" t="s">
        <v>293</v>
      </c>
      <c r="J31" s="381" t="s">
        <v>293</v>
      </c>
      <c r="K31" s="381" t="s">
        <v>293</v>
      </c>
      <c r="L31" s="381" t="s">
        <v>293</v>
      </c>
      <c r="M31" s="381" t="s">
        <v>293</v>
      </c>
      <c r="N31" s="381" t="s">
        <v>293</v>
      </c>
      <c r="O31" s="381" t="s">
        <v>293</v>
      </c>
      <c r="P31" s="381" t="s">
        <v>293</v>
      </c>
      <c r="Q31" s="381" t="s">
        <v>293</v>
      </c>
      <c r="R31" s="381" t="s">
        <v>293</v>
      </c>
      <c r="S31" s="381" t="s">
        <v>305</v>
      </c>
      <c r="T31" s="381" t="s">
        <v>217</v>
      </c>
      <c r="U31" s="381" t="s">
        <v>217</v>
      </c>
      <c r="V31" s="381" t="s">
        <v>217</v>
      </c>
      <c r="W31" s="381" t="s">
        <v>217</v>
      </c>
      <c r="X31" s="381" t="s">
        <v>217</v>
      </c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</row>
    <row r="32" spans="2:54" ht="30" customHeight="1" thickTop="1">
      <c r="B32" s="220" t="s">
        <v>329</v>
      </c>
      <c r="C32" s="252"/>
      <c r="D32" s="252"/>
      <c r="E32" s="252"/>
      <c r="F32" s="373"/>
      <c r="G32" s="260" t="s">
        <v>292</v>
      </c>
      <c r="H32" s="243" t="s">
        <v>300</v>
      </c>
      <c r="I32" s="243"/>
      <c r="J32" s="243"/>
      <c r="K32" s="243"/>
      <c r="L32" s="243"/>
      <c r="M32" s="243" t="s">
        <v>305</v>
      </c>
      <c r="N32" s="233" t="s">
        <v>292</v>
      </c>
      <c r="O32" s="243" t="s">
        <v>304</v>
      </c>
      <c r="P32" s="243"/>
      <c r="Q32" s="243"/>
      <c r="R32" s="243"/>
      <c r="S32" s="243"/>
      <c r="T32" s="243"/>
      <c r="U32" s="243"/>
      <c r="V32" s="233" t="s">
        <v>293</v>
      </c>
      <c r="W32" s="233" t="s">
        <v>292</v>
      </c>
      <c r="X32" s="492" t="s">
        <v>260</v>
      </c>
      <c r="Y32" s="492"/>
      <c r="Z32" s="492"/>
      <c r="AA32" s="243"/>
      <c r="AB32" s="241"/>
      <c r="AC32" s="241"/>
      <c r="AD32" s="233" t="s">
        <v>308</v>
      </c>
      <c r="AE32" s="233" t="s">
        <v>292</v>
      </c>
      <c r="AF32" s="243" t="s">
        <v>309</v>
      </c>
      <c r="AG32" s="243"/>
      <c r="AH32" s="243"/>
      <c r="AI32" s="243"/>
      <c r="AJ32" s="243"/>
      <c r="AK32" s="243"/>
      <c r="AL32" s="248"/>
      <c r="AM32" s="250"/>
      <c r="AN32" s="249"/>
      <c r="AO32" s="249"/>
      <c r="AP32" s="248"/>
      <c r="AY32" s="248"/>
      <c r="AZ32" s="248"/>
      <c r="BA32" s="248"/>
      <c r="BB32" s="129"/>
    </row>
    <row r="33" spans="2:54" ht="26.25" customHeight="1">
      <c r="B33" s="245"/>
      <c r="C33" s="246"/>
      <c r="D33" s="246"/>
      <c r="E33" s="246"/>
      <c r="F33" s="241" t="s">
        <v>352</v>
      </c>
      <c r="G33" s="243" t="s">
        <v>292</v>
      </c>
      <c r="H33" s="243" t="s">
        <v>353</v>
      </c>
      <c r="I33" s="243"/>
      <c r="J33" s="243"/>
      <c r="K33" s="241"/>
      <c r="L33" s="243"/>
      <c r="M33" s="233" t="s">
        <v>294</v>
      </c>
      <c r="N33" s="233" t="s">
        <v>292</v>
      </c>
      <c r="O33" s="243" t="s">
        <v>295</v>
      </c>
      <c r="P33" s="243"/>
      <c r="Q33" s="243"/>
      <c r="R33" s="243"/>
      <c r="S33" s="243"/>
      <c r="T33" s="243"/>
      <c r="U33" s="243"/>
      <c r="V33" s="233" t="s">
        <v>217</v>
      </c>
      <c r="W33" s="233" t="s">
        <v>292</v>
      </c>
      <c r="X33" s="492" t="s">
        <v>185</v>
      </c>
      <c r="Y33" s="492"/>
      <c r="Z33" s="492"/>
      <c r="AA33" s="243"/>
      <c r="AB33" s="241"/>
      <c r="AC33" s="241"/>
      <c r="AD33" s="233" t="s">
        <v>310</v>
      </c>
      <c r="AE33" s="233" t="s">
        <v>292</v>
      </c>
      <c r="AF33" s="243" t="s">
        <v>311</v>
      </c>
      <c r="AG33" s="243"/>
      <c r="AH33" s="243"/>
      <c r="AI33" s="243"/>
      <c r="AJ33" s="243"/>
      <c r="AK33" s="243"/>
      <c r="AL33" s="248"/>
      <c r="AM33" s="251"/>
      <c r="AN33" s="249"/>
      <c r="AO33" s="249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129"/>
    </row>
    <row r="34" spans="17:54" ht="24.75" customHeight="1">
      <c r="Q34" s="196"/>
      <c r="R34" s="196"/>
      <c r="S34" s="196"/>
      <c r="AY34" s="254"/>
      <c r="AZ34" s="254"/>
      <c r="BA34" s="254"/>
      <c r="BB34" s="254"/>
    </row>
    <row r="35" spans="2:54" ht="24.75" customHeight="1">
      <c r="B35" s="491" t="s">
        <v>328</v>
      </c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247"/>
      <c r="R35" s="293"/>
      <c r="S35" s="293"/>
      <c r="T35" s="293"/>
      <c r="U35" s="500" t="s">
        <v>327</v>
      </c>
      <c r="V35" s="500"/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254"/>
      <c r="AH35" s="254"/>
      <c r="AI35" s="254"/>
      <c r="AJ35" s="499" t="s">
        <v>313</v>
      </c>
      <c r="AK35" s="499"/>
      <c r="AL35" s="499"/>
      <c r="AM35" s="499"/>
      <c r="AN35" s="499"/>
      <c r="AO35" s="499"/>
      <c r="AP35" s="499"/>
      <c r="AQ35" s="499"/>
      <c r="AR35" s="499"/>
      <c r="AS35" s="499"/>
      <c r="AT35" s="499"/>
      <c r="AU35" s="499"/>
      <c r="AV35" s="499"/>
      <c r="AW35" s="499"/>
      <c r="AX35" s="367"/>
      <c r="AY35" s="226"/>
      <c r="AZ35" s="226"/>
      <c r="BA35" s="226"/>
      <c r="BB35" s="226"/>
    </row>
    <row r="36" spans="2:50" ht="26.25" customHeight="1" thickBot="1">
      <c r="B36" s="242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</row>
    <row r="37" spans="2:50" ht="28.5" customHeight="1">
      <c r="B37" s="448" t="s">
        <v>263</v>
      </c>
      <c r="C37" s="493" t="s">
        <v>279</v>
      </c>
      <c r="D37" s="494"/>
      <c r="E37" s="493" t="s">
        <v>304</v>
      </c>
      <c r="F37" s="494"/>
      <c r="G37" s="493" t="s">
        <v>281</v>
      </c>
      <c r="H37" s="494"/>
      <c r="I37" s="502" t="s">
        <v>260</v>
      </c>
      <c r="J37" s="503"/>
      <c r="K37" s="493" t="s">
        <v>311</v>
      </c>
      <c r="L37" s="494"/>
      <c r="M37" s="502" t="s">
        <v>185</v>
      </c>
      <c r="N37" s="503"/>
      <c r="O37" s="493" t="s">
        <v>280</v>
      </c>
      <c r="P37" s="494"/>
      <c r="Q37" s="195"/>
      <c r="U37" s="455" t="s">
        <v>266</v>
      </c>
      <c r="V37" s="456"/>
      <c r="W37" s="456"/>
      <c r="X37" s="456"/>
      <c r="Y37" s="456"/>
      <c r="Z37" s="456"/>
      <c r="AA37" s="456"/>
      <c r="AB37" s="456"/>
      <c r="AC37" s="457"/>
      <c r="AD37" s="488" t="s">
        <v>32</v>
      </c>
      <c r="AE37" s="488" t="s">
        <v>265</v>
      </c>
      <c r="AF37" s="445" t="s">
        <v>312</v>
      </c>
      <c r="AJ37" s="455" t="s">
        <v>361</v>
      </c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7"/>
      <c r="AV37" s="437" t="s">
        <v>32</v>
      </c>
      <c r="AW37" s="438"/>
      <c r="AX37" s="371"/>
    </row>
    <row r="38" spans="2:50" ht="12.75">
      <c r="B38" s="449"/>
      <c r="C38" s="495"/>
      <c r="D38" s="496"/>
      <c r="E38" s="495"/>
      <c r="F38" s="496"/>
      <c r="G38" s="495"/>
      <c r="H38" s="496"/>
      <c r="I38" s="504"/>
      <c r="J38" s="505"/>
      <c r="K38" s="495"/>
      <c r="L38" s="496"/>
      <c r="M38" s="504"/>
      <c r="N38" s="505"/>
      <c r="O38" s="495"/>
      <c r="P38" s="496"/>
      <c r="Q38" s="195"/>
      <c r="U38" s="458"/>
      <c r="V38" s="459"/>
      <c r="W38" s="459"/>
      <c r="X38" s="459"/>
      <c r="Y38" s="459"/>
      <c r="Z38" s="459"/>
      <c r="AA38" s="459"/>
      <c r="AB38" s="459"/>
      <c r="AC38" s="460"/>
      <c r="AD38" s="489"/>
      <c r="AE38" s="489"/>
      <c r="AF38" s="446"/>
      <c r="AJ38" s="458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60"/>
      <c r="AV38" s="439"/>
      <c r="AW38" s="440"/>
      <c r="AX38" s="371"/>
    </row>
    <row r="39" spans="2:50" ht="12.75">
      <c r="B39" s="449"/>
      <c r="C39" s="495"/>
      <c r="D39" s="496"/>
      <c r="E39" s="495"/>
      <c r="F39" s="496"/>
      <c r="G39" s="495"/>
      <c r="H39" s="496"/>
      <c r="I39" s="504"/>
      <c r="J39" s="505"/>
      <c r="K39" s="495"/>
      <c r="L39" s="496"/>
      <c r="M39" s="504"/>
      <c r="N39" s="505"/>
      <c r="O39" s="495"/>
      <c r="P39" s="496"/>
      <c r="Q39" s="195"/>
      <c r="U39" s="458"/>
      <c r="V39" s="459"/>
      <c r="W39" s="459"/>
      <c r="X39" s="459"/>
      <c r="Y39" s="459"/>
      <c r="Z39" s="459"/>
      <c r="AA39" s="459"/>
      <c r="AB39" s="459"/>
      <c r="AC39" s="460"/>
      <c r="AD39" s="489"/>
      <c r="AE39" s="489"/>
      <c r="AF39" s="446"/>
      <c r="AJ39" s="458"/>
      <c r="AK39" s="459"/>
      <c r="AL39" s="459"/>
      <c r="AM39" s="459"/>
      <c r="AN39" s="459"/>
      <c r="AO39" s="459"/>
      <c r="AP39" s="459"/>
      <c r="AQ39" s="459"/>
      <c r="AR39" s="459"/>
      <c r="AS39" s="459"/>
      <c r="AT39" s="459"/>
      <c r="AU39" s="460"/>
      <c r="AV39" s="439"/>
      <c r="AW39" s="440"/>
      <c r="AX39" s="371"/>
    </row>
    <row r="40" spans="2:50" ht="33.75" customHeight="1" thickBot="1">
      <c r="B40" s="450"/>
      <c r="C40" s="497"/>
      <c r="D40" s="498"/>
      <c r="E40" s="497"/>
      <c r="F40" s="498"/>
      <c r="G40" s="497"/>
      <c r="H40" s="498"/>
      <c r="I40" s="506"/>
      <c r="J40" s="507"/>
      <c r="K40" s="497"/>
      <c r="L40" s="498"/>
      <c r="M40" s="506"/>
      <c r="N40" s="507"/>
      <c r="O40" s="497"/>
      <c r="P40" s="498"/>
      <c r="Q40" s="195"/>
      <c r="U40" s="461"/>
      <c r="V40" s="462"/>
      <c r="W40" s="462"/>
      <c r="X40" s="462"/>
      <c r="Y40" s="462"/>
      <c r="Z40" s="462"/>
      <c r="AA40" s="462"/>
      <c r="AB40" s="462"/>
      <c r="AC40" s="463"/>
      <c r="AD40" s="490"/>
      <c r="AE40" s="490"/>
      <c r="AF40" s="447"/>
      <c r="AJ40" s="461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3"/>
      <c r="AV40" s="441"/>
      <c r="AW40" s="442"/>
      <c r="AX40" s="371"/>
    </row>
    <row r="41" spans="2:55" ht="19.5" thickBot="1">
      <c r="B41" s="269" t="s">
        <v>198</v>
      </c>
      <c r="C41" s="451">
        <v>32</v>
      </c>
      <c r="D41" s="452"/>
      <c r="E41" s="501">
        <v>2</v>
      </c>
      <c r="F41" s="452"/>
      <c r="G41" s="501">
        <v>1</v>
      </c>
      <c r="H41" s="452"/>
      <c r="I41" s="501"/>
      <c r="J41" s="452"/>
      <c r="K41" s="501"/>
      <c r="L41" s="452"/>
      <c r="M41" s="501">
        <v>17</v>
      </c>
      <c r="N41" s="534"/>
      <c r="O41" s="443">
        <f>SUM(C41:N41)</f>
        <v>52</v>
      </c>
      <c r="P41" s="444"/>
      <c r="Q41" s="196"/>
      <c r="U41" s="464" t="s">
        <v>372</v>
      </c>
      <c r="V41" s="465"/>
      <c r="W41" s="465"/>
      <c r="X41" s="465"/>
      <c r="Y41" s="465"/>
      <c r="Z41" s="465"/>
      <c r="AA41" s="465"/>
      <c r="AB41" s="465"/>
      <c r="AC41" s="466"/>
      <c r="AD41" s="298">
        <v>7</v>
      </c>
      <c r="AE41" s="299">
        <v>16</v>
      </c>
      <c r="AF41" s="300">
        <v>3</v>
      </c>
      <c r="AJ41" s="473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5"/>
      <c r="AV41" s="518"/>
      <c r="AW41" s="519"/>
      <c r="AX41" s="365"/>
      <c r="BC41" s="372"/>
    </row>
    <row r="42" spans="2:50" ht="19.5" thickBot="1">
      <c r="B42" s="270" t="s">
        <v>200</v>
      </c>
      <c r="C42" s="517">
        <v>32</v>
      </c>
      <c r="D42" s="454"/>
      <c r="E42" s="453">
        <v>2</v>
      </c>
      <c r="F42" s="454"/>
      <c r="G42" s="453">
        <v>2</v>
      </c>
      <c r="H42" s="454"/>
      <c r="I42" s="453"/>
      <c r="J42" s="454"/>
      <c r="K42" s="453"/>
      <c r="L42" s="454"/>
      <c r="M42" s="453">
        <v>16</v>
      </c>
      <c r="N42" s="472"/>
      <c r="O42" s="443">
        <f>SUM(C42:N42)</f>
        <v>52</v>
      </c>
      <c r="P42" s="444"/>
      <c r="Q42" s="196"/>
      <c r="U42" s="521"/>
      <c r="V42" s="521"/>
      <c r="W42" s="521"/>
      <c r="X42" s="521"/>
      <c r="Y42" s="521"/>
      <c r="Z42" s="521"/>
      <c r="AA42" s="521"/>
      <c r="AB42" s="521"/>
      <c r="AC42" s="521"/>
      <c r="AD42" s="312"/>
      <c r="AE42" s="312"/>
      <c r="AF42" s="312"/>
      <c r="AJ42" s="469"/>
      <c r="AK42" s="470"/>
      <c r="AL42" s="470"/>
      <c r="AM42" s="470"/>
      <c r="AN42" s="470"/>
      <c r="AO42" s="470"/>
      <c r="AP42" s="470"/>
      <c r="AQ42" s="470"/>
      <c r="AR42" s="470"/>
      <c r="AS42" s="470"/>
      <c r="AT42" s="470"/>
      <c r="AU42" s="471"/>
      <c r="AV42" s="467"/>
      <c r="AW42" s="468"/>
      <c r="AX42" s="365"/>
    </row>
    <row r="43" spans="2:50" ht="19.5" thickBot="1">
      <c r="B43" s="270" t="s">
        <v>201</v>
      </c>
      <c r="C43" s="517">
        <v>32</v>
      </c>
      <c r="D43" s="454"/>
      <c r="E43" s="453">
        <v>2</v>
      </c>
      <c r="F43" s="454"/>
      <c r="G43" s="453">
        <v>1</v>
      </c>
      <c r="H43" s="454"/>
      <c r="I43" s="453"/>
      <c r="J43" s="454"/>
      <c r="K43" s="453"/>
      <c r="L43" s="454"/>
      <c r="M43" s="453">
        <v>17</v>
      </c>
      <c r="N43" s="472"/>
      <c r="O43" s="443">
        <f>SUM(C43:N43)</f>
        <v>52</v>
      </c>
      <c r="P43" s="444"/>
      <c r="Q43" s="196"/>
      <c r="U43" s="516"/>
      <c r="V43" s="516"/>
      <c r="W43" s="516"/>
      <c r="X43" s="516"/>
      <c r="Y43" s="516"/>
      <c r="Z43" s="516"/>
      <c r="AA43" s="516"/>
      <c r="AB43" s="516"/>
      <c r="AC43" s="516"/>
      <c r="AD43" s="313"/>
      <c r="AE43" s="313"/>
      <c r="AF43" s="313"/>
      <c r="AJ43" s="469"/>
      <c r="AK43" s="470"/>
      <c r="AL43" s="470"/>
      <c r="AM43" s="470"/>
      <c r="AN43" s="470"/>
      <c r="AO43" s="470"/>
      <c r="AP43" s="470"/>
      <c r="AQ43" s="470"/>
      <c r="AR43" s="470"/>
      <c r="AS43" s="470"/>
      <c r="AT43" s="470"/>
      <c r="AU43" s="471"/>
      <c r="AV43" s="467"/>
      <c r="AW43" s="468"/>
      <c r="AX43" s="365"/>
    </row>
    <row r="44" spans="2:50" ht="19.5" thickBot="1">
      <c r="B44" s="270" t="s">
        <v>337</v>
      </c>
      <c r="C44" s="508"/>
      <c r="D44" s="509"/>
      <c r="E44" s="510">
        <v>1</v>
      </c>
      <c r="F44" s="509"/>
      <c r="G44" s="510"/>
      <c r="H44" s="509"/>
      <c r="I44" s="510">
        <v>16</v>
      </c>
      <c r="J44" s="509"/>
      <c r="K44" s="510"/>
      <c r="L44" s="509"/>
      <c r="M44" s="510">
        <v>5</v>
      </c>
      <c r="N44" s="522"/>
      <c r="O44" s="443">
        <f>SUM(C44:N44)</f>
        <v>22</v>
      </c>
      <c r="P44" s="444"/>
      <c r="Q44" s="196"/>
      <c r="U44" s="516"/>
      <c r="V44" s="516"/>
      <c r="W44" s="516"/>
      <c r="X44" s="516"/>
      <c r="Y44" s="516"/>
      <c r="Z44" s="516"/>
      <c r="AA44" s="516"/>
      <c r="AB44" s="516"/>
      <c r="AC44" s="516"/>
      <c r="AD44" s="313"/>
      <c r="AE44" s="313"/>
      <c r="AF44" s="313"/>
      <c r="AJ44" s="469"/>
      <c r="AK44" s="470"/>
      <c r="AL44" s="470"/>
      <c r="AM44" s="470"/>
      <c r="AN44" s="470"/>
      <c r="AO44" s="470"/>
      <c r="AP44" s="470"/>
      <c r="AQ44" s="470"/>
      <c r="AR44" s="470"/>
      <c r="AS44" s="470"/>
      <c r="AT44" s="470"/>
      <c r="AU44" s="471"/>
      <c r="AV44" s="467"/>
      <c r="AW44" s="468"/>
      <c r="AX44" s="365"/>
    </row>
    <row r="45" spans="2:50" ht="19.5" thickBot="1">
      <c r="B45" s="271" t="s">
        <v>264</v>
      </c>
      <c r="C45" s="443">
        <f>SUM(C41:D44)</f>
        <v>96</v>
      </c>
      <c r="D45" s="444"/>
      <c r="E45" s="443">
        <f>SUM(E41:F44)</f>
        <v>7</v>
      </c>
      <c r="F45" s="444"/>
      <c r="G45" s="443">
        <f>SUM(G41:H44)</f>
        <v>4</v>
      </c>
      <c r="H45" s="444"/>
      <c r="I45" s="443">
        <f>SUM(I41:J44)</f>
        <v>16</v>
      </c>
      <c r="J45" s="444"/>
      <c r="K45" s="443">
        <f>SUM(K41:L44)</f>
        <v>0</v>
      </c>
      <c r="L45" s="444"/>
      <c r="M45" s="443">
        <f>SUM(M41:N44)</f>
        <v>55</v>
      </c>
      <c r="N45" s="444"/>
      <c r="O45" s="443">
        <f>SUM(O41:P44)</f>
        <v>178</v>
      </c>
      <c r="P45" s="444"/>
      <c r="Q45" s="196"/>
      <c r="U45" s="516"/>
      <c r="V45" s="516"/>
      <c r="W45" s="516"/>
      <c r="X45" s="516"/>
      <c r="Y45" s="516"/>
      <c r="Z45" s="516"/>
      <c r="AA45" s="516"/>
      <c r="AB45" s="516"/>
      <c r="AC45" s="516"/>
      <c r="AD45" s="313"/>
      <c r="AE45" s="313"/>
      <c r="AF45" s="313"/>
      <c r="AJ45" s="513"/>
      <c r="AK45" s="514"/>
      <c r="AL45" s="514"/>
      <c r="AM45" s="514"/>
      <c r="AN45" s="514"/>
      <c r="AO45" s="514"/>
      <c r="AP45" s="514"/>
      <c r="AQ45" s="514"/>
      <c r="AR45" s="514"/>
      <c r="AS45" s="514"/>
      <c r="AT45" s="514"/>
      <c r="AU45" s="515"/>
      <c r="AV45" s="511"/>
      <c r="AW45" s="512"/>
      <c r="AX45" s="365"/>
    </row>
    <row r="58" spans="22:27" ht="18.75">
      <c r="V58" s="226"/>
      <c r="W58" s="226"/>
      <c r="X58" s="226"/>
      <c r="Y58" s="226"/>
      <c r="Z58" s="226"/>
      <c r="AA58" s="226"/>
    </row>
  </sheetData>
  <sheetProtection/>
  <mergeCells count="111">
    <mergeCell ref="E42:F42"/>
    <mergeCell ref="G42:H42"/>
    <mergeCell ref="E37:F40"/>
    <mergeCell ref="K7:AM7"/>
    <mergeCell ref="AR23:AU23"/>
    <mergeCell ref="I42:J42"/>
    <mergeCell ref="B3:J3"/>
    <mergeCell ref="B4:J4"/>
    <mergeCell ref="B21:BB21"/>
    <mergeCell ref="B23:B26"/>
    <mergeCell ref="AI23:AM23"/>
    <mergeCell ref="AR3:BB3"/>
    <mergeCell ref="AS7:AT7"/>
    <mergeCell ref="U44:AC44"/>
    <mergeCell ref="U42:AC42"/>
    <mergeCell ref="M44:N44"/>
    <mergeCell ref="AV44:AW44"/>
    <mergeCell ref="AJ44:AU44"/>
    <mergeCell ref="I44:J44"/>
    <mergeCell ref="AJ42:AU42"/>
    <mergeCell ref="M42:N42"/>
    <mergeCell ref="G43:H43"/>
    <mergeCell ref="K41:L41"/>
    <mergeCell ref="AD37:AD40"/>
    <mergeCell ref="AV41:AW41"/>
    <mergeCell ref="I15:L15"/>
    <mergeCell ref="M8:AJ8"/>
    <mergeCell ref="G41:H41"/>
    <mergeCell ref="AJ37:AU40"/>
    <mergeCell ref="M41:N41"/>
    <mergeCell ref="I45:J45"/>
    <mergeCell ref="O43:P43"/>
    <mergeCell ref="U43:AC43"/>
    <mergeCell ref="O44:P44"/>
    <mergeCell ref="C45:D45"/>
    <mergeCell ref="K45:L45"/>
    <mergeCell ref="E45:F45"/>
    <mergeCell ref="G45:H45"/>
    <mergeCell ref="C43:D43"/>
    <mergeCell ref="E43:F43"/>
    <mergeCell ref="C44:D44"/>
    <mergeCell ref="E44:F44"/>
    <mergeCell ref="K44:L44"/>
    <mergeCell ref="I37:J40"/>
    <mergeCell ref="G44:H44"/>
    <mergeCell ref="AV45:AW45"/>
    <mergeCell ref="O45:P45"/>
    <mergeCell ref="AJ45:AU45"/>
    <mergeCell ref="M45:N45"/>
    <mergeCell ref="U45:AC45"/>
    <mergeCell ref="U35:AF35"/>
    <mergeCell ref="I41:J41"/>
    <mergeCell ref="E41:F41"/>
    <mergeCell ref="G37:H40"/>
    <mergeCell ref="M37:N40"/>
    <mergeCell ref="K37:L40"/>
    <mergeCell ref="AV23:BB23"/>
    <mergeCell ref="AE37:AE40"/>
    <mergeCell ref="M17:AJ17"/>
    <mergeCell ref="AQ15:AY16"/>
    <mergeCell ref="B35:P35"/>
    <mergeCell ref="X32:Z32"/>
    <mergeCell ref="X33:Z33"/>
    <mergeCell ref="C37:D40"/>
    <mergeCell ref="O37:P40"/>
    <mergeCell ref="AJ35:AW35"/>
    <mergeCell ref="BF12:BP12"/>
    <mergeCell ref="BI13:BP13"/>
    <mergeCell ref="BF14:BP14"/>
    <mergeCell ref="BI15:BO15"/>
    <mergeCell ref="BF18:BO18"/>
    <mergeCell ref="BH19:BO20"/>
    <mergeCell ref="BI17:BO17"/>
    <mergeCell ref="BF16:BP16"/>
    <mergeCell ref="AR1:BB1"/>
    <mergeCell ref="B6:H6"/>
    <mergeCell ref="M9:AJ9"/>
    <mergeCell ref="M11:AJ11"/>
    <mergeCell ref="M13:AJ13"/>
    <mergeCell ref="AR4:AZ4"/>
    <mergeCell ref="K3:AM3"/>
    <mergeCell ref="K4:AM4"/>
    <mergeCell ref="AR11:AY11"/>
    <mergeCell ref="K5:AM5"/>
    <mergeCell ref="I43:J43"/>
    <mergeCell ref="K43:L43"/>
    <mergeCell ref="AV43:AW43"/>
    <mergeCell ref="AJ43:AU43"/>
    <mergeCell ref="M43:N43"/>
    <mergeCell ref="AJ41:AU41"/>
    <mergeCell ref="AV42:AW42"/>
    <mergeCell ref="AV37:AW40"/>
    <mergeCell ref="O41:P41"/>
    <mergeCell ref="O42:P42"/>
    <mergeCell ref="AF37:AF40"/>
    <mergeCell ref="B37:B40"/>
    <mergeCell ref="C41:D41"/>
    <mergeCell ref="K42:L42"/>
    <mergeCell ref="U37:AC40"/>
    <mergeCell ref="U41:AC41"/>
    <mergeCell ref="C42:D42"/>
    <mergeCell ref="M10:AJ10"/>
    <mergeCell ref="M12:AJ12"/>
    <mergeCell ref="M16:AJ16"/>
    <mergeCell ref="M14:AJ14"/>
    <mergeCell ref="AT8:BD8"/>
    <mergeCell ref="AS12:BC12"/>
    <mergeCell ref="AR14:BB14"/>
    <mergeCell ref="AR13:AY13"/>
    <mergeCell ref="M15:AJ15"/>
    <mergeCell ref="AR9:AY9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4"/>
  <sheetViews>
    <sheetView showGridLines="0" showZeros="0" tabSelected="1" zoomScale="55" zoomScaleNormal="55" zoomScaleSheetLayoutView="98" zoomScalePageLayoutView="70" workbookViewId="0" topLeftCell="A10">
      <selection activeCell="AA34" sqref="AA34"/>
    </sheetView>
  </sheetViews>
  <sheetFormatPr defaultColWidth="9.00390625" defaultRowHeight="12.75"/>
  <cols>
    <col min="1" max="1" width="9.00390625" style="0" customWidth="1"/>
    <col min="2" max="2" width="55.75390625" style="0" customWidth="1"/>
    <col min="3" max="8" width="6.75390625" style="0" customWidth="1"/>
    <col min="9" max="9" width="7.75390625" style="0" customWidth="1"/>
    <col min="10" max="11" width="8.75390625" style="0" customWidth="1"/>
    <col min="12" max="15" width="7.75390625" style="0" customWidth="1"/>
    <col min="16" max="16" width="7.125" style="0" customWidth="1"/>
    <col min="17" max="30" width="5.75390625" style="0" customWidth="1"/>
    <col min="31" max="35" width="5.75390625" style="235" customWidth="1"/>
    <col min="36" max="37" width="5.75390625" style="0" customWidth="1"/>
    <col min="38" max="39" width="5.875" style="0" customWidth="1"/>
    <col min="40" max="45" width="5.75390625" style="0" customWidth="1"/>
    <col min="46" max="50" width="5.75390625" style="235" customWidth="1"/>
    <col min="51" max="55" width="5.75390625" style="0" customWidth="1"/>
    <col min="56" max="56" width="15.375" style="0" customWidth="1"/>
  </cols>
  <sheetData>
    <row r="1" spans="38:56" ht="12.75">
      <c r="AL1" s="49"/>
      <c r="AM1" s="49"/>
      <c r="AN1" s="49"/>
      <c r="AO1" s="49"/>
      <c r="AP1" s="49"/>
      <c r="AQ1" s="49"/>
      <c r="AR1" s="49"/>
      <c r="AS1" s="49"/>
      <c r="AT1" s="301"/>
      <c r="AU1" s="301"/>
      <c r="AV1" s="301"/>
      <c r="AW1" s="301"/>
      <c r="AX1" s="301"/>
      <c r="AY1" s="49"/>
      <c r="AZ1" s="49"/>
      <c r="BA1" s="49"/>
      <c r="BB1" s="49"/>
      <c r="BC1" s="49"/>
      <c r="BD1" s="49"/>
    </row>
    <row r="3" spans="1:114" ht="28.5" customHeight="1" thickBot="1">
      <c r="A3" s="611" t="s">
        <v>267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611"/>
      <c r="AN3" s="611"/>
      <c r="AO3" s="611"/>
      <c r="AP3" s="611"/>
      <c r="AQ3" s="611"/>
      <c r="AR3" s="611"/>
      <c r="AS3" s="611"/>
      <c r="AT3" s="611"/>
      <c r="AU3" s="611"/>
      <c r="AV3" s="611"/>
      <c r="AW3" s="611"/>
      <c r="AX3" s="611"/>
      <c r="AY3" s="611"/>
      <c r="AZ3" s="611"/>
      <c r="BA3" s="611"/>
      <c r="BB3" s="611"/>
      <c r="BC3" s="611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</row>
    <row r="4" spans="1:114" ht="39.75" customHeight="1" thickTop="1">
      <c r="A4" s="605" t="s">
        <v>321</v>
      </c>
      <c r="B4" s="617" t="s">
        <v>333</v>
      </c>
      <c r="C4" s="622" t="s">
        <v>261</v>
      </c>
      <c r="D4" s="623"/>
      <c r="E4" s="623"/>
      <c r="F4" s="623"/>
      <c r="G4" s="623"/>
      <c r="H4" s="624"/>
      <c r="I4" s="613" t="s">
        <v>278</v>
      </c>
      <c r="J4" s="614" t="s">
        <v>268</v>
      </c>
      <c r="K4" s="615"/>
      <c r="L4" s="615"/>
      <c r="M4" s="615"/>
      <c r="N4" s="615"/>
      <c r="O4" s="616"/>
      <c r="P4" s="608" t="s">
        <v>338</v>
      </c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10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</row>
    <row r="5" spans="1:114" ht="22.5" customHeight="1">
      <c r="A5" s="606"/>
      <c r="B5" s="618"/>
      <c r="C5" s="601" t="s">
        <v>282</v>
      </c>
      <c r="D5" s="601" t="s">
        <v>284</v>
      </c>
      <c r="E5" s="620" t="s">
        <v>283</v>
      </c>
      <c r="F5" s="621"/>
      <c r="G5" s="579" t="s">
        <v>322</v>
      </c>
      <c r="H5" s="578" t="s">
        <v>335</v>
      </c>
      <c r="I5" s="579"/>
      <c r="J5" s="578" t="s">
        <v>285</v>
      </c>
      <c r="K5" s="558" t="s">
        <v>287</v>
      </c>
      <c r="L5" s="559"/>
      <c r="M5" s="559"/>
      <c r="N5" s="560"/>
      <c r="O5" s="578" t="s">
        <v>288</v>
      </c>
      <c r="P5" s="558" t="s">
        <v>274</v>
      </c>
      <c r="Q5" s="559"/>
      <c r="R5" s="559"/>
      <c r="S5" s="559"/>
      <c r="T5" s="559"/>
      <c r="U5" s="559"/>
      <c r="V5" s="559"/>
      <c r="W5" s="559"/>
      <c r="X5" s="559"/>
      <c r="Y5" s="560"/>
      <c r="Z5" s="558" t="s">
        <v>275</v>
      </c>
      <c r="AA5" s="559"/>
      <c r="AB5" s="559"/>
      <c r="AC5" s="559"/>
      <c r="AD5" s="559"/>
      <c r="AE5" s="559"/>
      <c r="AF5" s="559"/>
      <c r="AG5" s="559"/>
      <c r="AH5" s="559"/>
      <c r="AI5" s="560"/>
      <c r="AJ5" s="558" t="s">
        <v>276</v>
      </c>
      <c r="AK5" s="559"/>
      <c r="AL5" s="559"/>
      <c r="AM5" s="559"/>
      <c r="AN5" s="559"/>
      <c r="AO5" s="559"/>
      <c r="AP5" s="559"/>
      <c r="AQ5" s="559"/>
      <c r="AR5" s="559"/>
      <c r="AS5" s="560"/>
      <c r="AT5" s="558" t="s">
        <v>334</v>
      </c>
      <c r="AU5" s="559"/>
      <c r="AV5" s="559"/>
      <c r="AW5" s="559"/>
      <c r="AX5" s="559"/>
      <c r="AY5" s="559"/>
      <c r="AZ5" s="559"/>
      <c r="BA5" s="559"/>
      <c r="BB5" s="559"/>
      <c r="BC5" s="564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</row>
    <row r="6" spans="1:114" ht="20.25" customHeight="1">
      <c r="A6" s="606"/>
      <c r="B6" s="618"/>
      <c r="C6" s="601"/>
      <c r="D6" s="601"/>
      <c r="E6" s="612" t="s">
        <v>269</v>
      </c>
      <c r="F6" s="612" t="s">
        <v>270</v>
      </c>
      <c r="G6" s="579"/>
      <c r="H6" s="579"/>
      <c r="I6" s="579"/>
      <c r="J6" s="579"/>
      <c r="K6" s="578" t="s">
        <v>286</v>
      </c>
      <c r="L6" s="558" t="s">
        <v>271</v>
      </c>
      <c r="M6" s="559"/>
      <c r="N6" s="560"/>
      <c r="O6" s="579"/>
      <c r="P6" s="558" t="s">
        <v>289</v>
      </c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559"/>
      <c r="AQ6" s="559"/>
      <c r="AR6" s="559"/>
      <c r="AS6" s="559"/>
      <c r="AT6" s="559"/>
      <c r="AU6" s="559"/>
      <c r="AV6" s="559"/>
      <c r="AW6" s="559"/>
      <c r="AX6" s="559"/>
      <c r="AY6" s="559"/>
      <c r="AZ6" s="559"/>
      <c r="BA6" s="559"/>
      <c r="BB6" s="559"/>
      <c r="BC6" s="564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</row>
    <row r="7" spans="1:114" ht="21" customHeight="1">
      <c r="A7" s="606"/>
      <c r="B7" s="618"/>
      <c r="C7" s="601"/>
      <c r="D7" s="601"/>
      <c r="E7" s="601"/>
      <c r="F7" s="601"/>
      <c r="G7" s="579"/>
      <c r="H7" s="579"/>
      <c r="I7" s="579"/>
      <c r="J7" s="579"/>
      <c r="K7" s="579"/>
      <c r="L7" s="578" t="s">
        <v>272</v>
      </c>
      <c r="M7" s="578" t="s">
        <v>319</v>
      </c>
      <c r="N7" s="578" t="s">
        <v>273</v>
      </c>
      <c r="O7" s="579"/>
      <c r="P7" s="558">
        <v>1</v>
      </c>
      <c r="Q7" s="559"/>
      <c r="R7" s="559"/>
      <c r="S7" s="559"/>
      <c r="T7" s="560"/>
      <c r="U7" s="558">
        <f>P7+1</f>
        <v>2</v>
      </c>
      <c r="V7" s="559"/>
      <c r="W7" s="559"/>
      <c r="X7" s="559"/>
      <c r="Y7" s="560"/>
      <c r="Z7" s="558">
        <f>U7+1</f>
        <v>3</v>
      </c>
      <c r="AA7" s="559"/>
      <c r="AB7" s="559"/>
      <c r="AC7" s="559"/>
      <c r="AD7" s="560"/>
      <c r="AE7" s="565">
        <f>Z7+1</f>
        <v>4</v>
      </c>
      <c r="AF7" s="566"/>
      <c r="AG7" s="566"/>
      <c r="AH7" s="566"/>
      <c r="AI7" s="567"/>
      <c r="AJ7" s="558">
        <f>AE7+1</f>
        <v>5</v>
      </c>
      <c r="AK7" s="559"/>
      <c r="AL7" s="559"/>
      <c r="AM7" s="559"/>
      <c r="AN7" s="560"/>
      <c r="AO7" s="558">
        <f>AJ7+1</f>
        <v>6</v>
      </c>
      <c r="AP7" s="559"/>
      <c r="AQ7" s="559"/>
      <c r="AR7" s="559"/>
      <c r="AS7" s="560"/>
      <c r="AT7" s="565">
        <f>AO7+1</f>
        <v>7</v>
      </c>
      <c r="AU7" s="566"/>
      <c r="AV7" s="566"/>
      <c r="AW7" s="566"/>
      <c r="AX7" s="567"/>
      <c r="AY7" s="558">
        <f>AT7+1</f>
        <v>8</v>
      </c>
      <c r="AZ7" s="559"/>
      <c r="BA7" s="559"/>
      <c r="BB7" s="559"/>
      <c r="BC7" s="564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</row>
    <row r="8" spans="1:114" ht="23.25" customHeight="1">
      <c r="A8" s="606"/>
      <c r="B8" s="618"/>
      <c r="C8" s="601"/>
      <c r="D8" s="601"/>
      <c r="E8" s="601"/>
      <c r="F8" s="601"/>
      <c r="G8" s="579"/>
      <c r="H8" s="579"/>
      <c r="I8" s="579"/>
      <c r="J8" s="579"/>
      <c r="K8" s="579"/>
      <c r="L8" s="579"/>
      <c r="M8" s="579"/>
      <c r="N8" s="579"/>
      <c r="O8" s="579"/>
      <c r="P8" s="558" t="s">
        <v>301</v>
      </c>
      <c r="Q8" s="559"/>
      <c r="R8" s="559"/>
      <c r="S8" s="560"/>
      <c r="T8" s="582" t="s">
        <v>341</v>
      </c>
      <c r="U8" s="558" t="s">
        <v>301</v>
      </c>
      <c r="V8" s="559"/>
      <c r="W8" s="559"/>
      <c r="X8" s="560"/>
      <c r="Y8" s="582" t="s">
        <v>341</v>
      </c>
      <c r="Z8" s="558" t="s">
        <v>301</v>
      </c>
      <c r="AA8" s="559"/>
      <c r="AB8" s="559"/>
      <c r="AC8" s="560"/>
      <c r="AD8" s="582" t="s">
        <v>341</v>
      </c>
      <c r="AE8" s="558" t="s">
        <v>301</v>
      </c>
      <c r="AF8" s="559"/>
      <c r="AG8" s="559"/>
      <c r="AH8" s="560"/>
      <c r="AI8" s="582" t="s">
        <v>341</v>
      </c>
      <c r="AJ8" s="555" t="s">
        <v>301</v>
      </c>
      <c r="AK8" s="556"/>
      <c r="AL8" s="556"/>
      <c r="AM8" s="557"/>
      <c r="AN8" s="582" t="s">
        <v>341</v>
      </c>
      <c r="AO8" s="555" t="s">
        <v>301</v>
      </c>
      <c r="AP8" s="556"/>
      <c r="AQ8" s="556"/>
      <c r="AR8" s="557"/>
      <c r="AS8" s="582" t="s">
        <v>341</v>
      </c>
      <c r="AT8" s="598" t="s">
        <v>301</v>
      </c>
      <c r="AU8" s="599"/>
      <c r="AV8" s="599"/>
      <c r="AW8" s="600"/>
      <c r="AX8" s="568" t="s">
        <v>341</v>
      </c>
      <c r="AY8" s="555" t="s">
        <v>301</v>
      </c>
      <c r="AZ8" s="556"/>
      <c r="BA8" s="556"/>
      <c r="BB8" s="557"/>
      <c r="BC8" s="570" t="s">
        <v>341</v>
      </c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</row>
    <row r="9" spans="1:114" ht="100.5" customHeight="1" thickBot="1">
      <c r="A9" s="607"/>
      <c r="B9" s="619"/>
      <c r="C9" s="602"/>
      <c r="D9" s="602"/>
      <c r="E9" s="602"/>
      <c r="F9" s="602"/>
      <c r="G9" s="580"/>
      <c r="H9" s="580"/>
      <c r="I9" s="580"/>
      <c r="J9" s="580"/>
      <c r="K9" s="580"/>
      <c r="L9" s="580"/>
      <c r="M9" s="580"/>
      <c r="N9" s="580"/>
      <c r="O9" s="580"/>
      <c r="P9" s="285" t="s">
        <v>272</v>
      </c>
      <c r="Q9" s="286" t="s">
        <v>318</v>
      </c>
      <c r="R9" s="285" t="s">
        <v>273</v>
      </c>
      <c r="S9" s="286" t="s">
        <v>288</v>
      </c>
      <c r="T9" s="583"/>
      <c r="U9" s="285" t="s">
        <v>272</v>
      </c>
      <c r="V9" s="287" t="s">
        <v>318</v>
      </c>
      <c r="W9" s="285" t="s">
        <v>273</v>
      </c>
      <c r="X9" s="286" t="s">
        <v>288</v>
      </c>
      <c r="Y9" s="583"/>
      <c r="Z9" s="285" t="s">
        <v>272</v>
      </c>
      <c r="AA9" s="287" t="s">
        <v>318</v>
      </c>
      <c r="AB9" s="285" t="s">
        <v>273</v>
      </c>
      <c r="AC9" s="286" t="s">
        <v>288</v>
      </c>
      <c r="AD9" s="583"/>
      <c r="AE9" s="285" t="s">
        <v>272</v>
      </c>
      <c r="AF9" s="287" t="s">
        <v>318</v>
      </c>
      <c r="AG9" s="285" t="s">
        <v>273</v>
      </c>
      <c r="AH9" s="286" t="s">
        <v>288</v>
      </c>
      <c r="AI9" s="583"/>
      <c r="AJ9" s="285" t="s">
        <v>272</v>
      </c>
      <c r="AK9" s="287" t="s">
        <v>318</v>
      </c>
      <c r="AL9" s="285" t="s">
        <v>273</v>
      </c>
      <c r="AM9" s="286" t="s">
        <v>288</v>
      </c>
      <c r="AN9" s="583"/>
      <c r="AO9" s="285" t="s">
        <v>272</v>
      </c>
      <c r="AP9" s="287" t="s">
        <v>318</v>
      </c>
      <c r="AQ9" s="285" t="s">
        <v>273</v>
      </c>
      <c r="AR9" s="286" t="s">
        <v>288</v>
      </c>
      <c r="AS9" s="583"/>
      <c r="AT9" s="302" t="s">
        <v>272</v>
      </c>
      <c r="AU9" s="303" t="s">
        <v>318</v>
      </c>
      <c r="AV9" s="302" t="s">
        <v>273</v>
      </c>
      <c r="AW9" s="304" t="s">
        <v>288</v>
      </c>
      <c r="AX9" s="569"/>
      <c r="AY9" s="285" t="s">
        <v>272</v>
      </c>
      <c r="AZ9" s="287" t="s">
        <v>318</v>
      </c>
      <c r="BA9" s="285" t="s">
        <v>273</v>
      </c>
      <c r="BB9" s="286" t="s">
        <v>288</v>
      </c>
      <c r="BC9" s="571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</row>
    <row r="10" spans="1:114" ht="24" customHeight="1" thickBot="1" thickTop="1">
      <c r="A10" s="219">
        <v>1</v>
      </c>
      <c r="B10" s="219">
        <f>A10+1</f>
        <v>2</v>
      </c>
      <c r="C10" s="219">
        <f aca="true" t="shared" si="0" ref="C10:O10">B10+1</f>
        <v>3</v>
      </c>
      <c r="D10" s="219">
        <f t="shared" si="0"/>
        <v>4</v>
      </c>
      <c r="E10" s="219">
        <f t="shared" si="0"/>
        <v>5</v>
      </c>
      <c r="F10" s="219">
        <f t="shared" si="0"/>
        <v>6</v>
      </c>
      <c r="G10" s="219">
        <f>F10+1</f>
        <v>7</v>
      </c>
      <c r="H10" s="219">
        <v>8</v>
      </c>
      <c r="I10" s="219">
        <v>9</v>
      </c>
      <c r="J10" s="219">
        <f t="shared" si="0"/>
        <v>10</v>
      </c>
      <c r="K10" s="219">
        <f t="shared" si="0"/>
        <v>11</v>
      </c>
      <c r="L10" s="219">
        <f t="shared" si="0"/>
        <v>12</v>
      </c>
      <c r="M10" s="219">
        <f t="shared" si="0"/>
        <v>13</v>
      </c>
      <c r="N10" s="219">
        <f t="shared" si="0"/>
        <v>14</v>
      </c>
      <c r="O10" s="219">
        <f t="shared" si="0"/>
        <v>15</v>
      </c>
      <c r="P10" s="219">
        <f>O10+1</f>
        <v>16</v>
      </c>
      <c r="Q10" s="219">
        <f aca="true" t="shared" si="1" ref="Q10:BC10">P10+1</f>
        <v>17</v>
      </c>
      <c r="R10" s="219">
        <f t="shared" si="1"/>
        <v>18</v>
      </c>
      <c r="S10" s="219">
        <f t="shared" si="1"/>
        <v>19</v>
      </c>
      <c r="T10" s="219">
        <f t="shared" si="1"/>
        <v>20</v>
      </c>
      <c r="U10" s="219">
        <f t="shared" si="1"/>
        <v>21</v>
      </c>
      <c r="V10" s="219">
        <f t="shared" si="1"/>
        <v>22</v>
      </c>
      <c r="W10" s="219">
        <f t="shared" si="1"/>
        <v>23</v>
      </c>
      <c r="X10" s="219">
        <f t="shared" si="1"/>
        <v>24</v>
      </c>
      <c r="Y10" s="219">
        <f t="shared" si="1"/>
        <v>25</v>
      </c>
      <c r="Z10" s="219">
        <f t="shared" si="1"/>
        <v>26</v>
      </c>
      <c r="AA10" s="219">
        <f t="shared" si="1"/>
        <v>27</v>
      </c>
      <c r="AB10" s="219">
        <f t="shared" si="1"/>
        <v>28</v>
      </c>
      <c r="AC10" s="219">
        <f t="shared" si="1"/>
        <v>29</v>
      </c>
      <c r="AD10" s="219">
        <f t="shared" si="1"/>
        <v>30</v>
      </c>
      <c r="AE10" s="219">
        <f t="shared" si="1"/>
        <v>31</v>
      </c>
      <c r="AF10" s="219">
        <f t="shared" si="1"/>
        <v>32</v>
      </c>
      <c r="AG10" s="219">
        <f t="shared" si="1"/>
        <v>33</v>
      </c>
      <c r="AH10" s="219">
        <f t="shared" si="1"/>
        <v>34</v>
      </c>
      <c r="AI10" s="219">
        <f t="shared" si="1"/>
        <v>35</v>
      </c>
      <c r="AJ10" s="219">
        <f t="shared" si="1"/>
        <v>36</v>
      </c>
      <c r="AK10" s="219">
        <f t="shared" si="1"/>
        <v>37</v>
      </c>
      <c r="AL10" s="219">
        <f t="shared" si="1"/>
        <v>38</v>
      </c>
      <c r="AM10" s="219">
        <f t="shared" si="1"/>
        <v>39</v>
      </c>
      <c r="AN10" s="219">
        <f t="shared" si="1"/>
        <v>40</v>
      </c>
      <c r="AO10" s="219">
        <f t="shared" si="1"/>
        <v>41</v>
      </c>
      <c r="AP10" s="219">
        <f t="shared" si="1"/>
        <v>42</v>
      </c>
      <c r="AQ10" s="219">
        <f t="shared" si="1"/>
        <v>43</v>
      </c>
      <c r="AR10" s="219">
        <f t="shared" si="1"/>
        <v>44</v>
      </c>
      <c r="AS10" s="219">
        <f t="shared" si="1"/>
        <v>45</v>
      </c>
      <c r="AT10" s="305">
        <f t="shared" si="1"/>
        <v>46</v>
      </c>
      <c r="AU10" s="305">
        <f t="shared" si="1"/>
        <v>47</v>
      </c>
      <c r="AV10" s="305">
        <f t="shared" si="1"/>
        <v>48</v>
      </c>
      <c r="AW10" s="305">
        <f t="shared" si="1"/>
        <v>49</v>
      </c>
      <c r="AX10" s="305">
        <f t="shared" si="1"/>
        <v>50</v>
      </c>
      <c r="AY10" s="219">
        <f t="shared" si="1"/>
        <v>51</v>
      </c>
      <c r="AZ10" s="219">
        <f t="shared" si="1"/>
        <v>52</v>
      </c>
      <c r="BA10" s="219">
        <f t="shared" si="1"/>
        <v>53</v>
      </c>
      <c r="BB10" s="219">
        <f t="shared" si="1"/>
        <v>54</v>
      </c>
      <c r="BC10" s="294">
        <f t="shared" si="1"/>
        <v>55</v>
      </c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</row>
    <row r="11" spans="1:114" ht="22.5" customHeight="1" thickTop="1">
      <c r="A11" s="572" t="s">
        <v>342</v>
      </c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3"/>
      <c r="AK11" s="573"/>
      <c r="AL11" s="573"/>
      <c r="AM11" s="573"/>
      <c r="AN11" s="573"/>
      <c r="AO11" s="573"/>
      <c r="AP11" s="573"/>
      <c r="AQ11" s="573"/>
      <c r="AR11" s="573"/>
      <c r="AS11" s="573"/>
      <c r="AT11" s="573"/>
      <c r="AU11" s="573"/>
      <c r="AV11" s="573"/>
      <c r="AW11" s="573"/>
      <c r="AX11" s="573"/>
      <c r="AY11" s="573"/>
      <c r="AZ11" s="573"/>
      <c r="BA11" s="573"/>
      <c r="BB11" s="573"/>
      <c r="BC11" s="573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</row>
    <row r="12" spans="1:114" ht="22.5" customHeight="1">
      <c r="A12" s="574" t="s">
        <v>343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</row>
    <row r="13" spans="1:114" ht="22.5" customHeight="1">
      <c r="A13" s="201" t="s">
        <v>383</v>
      </c>
      <c r="B13" s="222" t="s">
        <v>373</v>
      </c>
      <c r="C13" s="202">
        <v>4</v>
      </c>
      <c r="D13" s="202" t="s">
        <v>45</v>
      </c>
      <c r="E13" s="202"/>
      <c r="F13" s="202"/>
      <c r="G13" s="202"/>
      <c r="H13" s="202"/>
      <c r="I13" s="224">
        <f>T13+Y13+AD13+AI13+AN13+AS13+AX13</f>
        <v>12</v>
      </c>
      <c r="J13" s="314">
        <f>SUM(K13,O13)</f>
        <v>360</v>
      </c>
      <c r="K13" s="314">
        <f>SUM(L13:N13)</f>
        <v>110</v>
      </c>
      <c r="L13" s="203">
        <f aca="true" t="shared" si="2" ref="L13:O15">P13+U13+Z13+AE13+AJ13+AO13+AT13</f>
        <v>0</v>
      </c>
      <c r="M13" s="203">
        <f t="shared" si="2"/>
        <v>110</v>
      </c>
      <c r="N13" s="203">
        <f t="shared" si="2"/>
        <v>0</v>
      </c>
      <c r="O13" s="322">
        <f t="shared" si="2"/>
        <v>250</v>
      </c>
      <c r="P13" s="224"/>
      <c r="Q13" s="224" t="s">
        <v>374</v>
      </c>
      <c r="R13" s="224"/>
      <c r="S13" s="323">
        <f>T13*30-(P13+Q13+R13)</f>
        <v>60</v>
      </c>
      <c r="T13" s="224" t="s">
        <v>375</v>
      </c>
      <c r="U13" s="224"/>
      <c r="V13" s="224" t="s">
        <v>374</v>
      </c>
      <c r="W13" s="224"/>
      <c r="X13" s="323">
        <f>Y13*30-(U13+V13+W13)</f>
        <v>60</v>
      </c>
      <c r="Y13" s="224" t="s">
        <v>375</v>
      </c>
      <c r="Z13" s="224"/>
      <c r="AA13" s="224" t="s">
        <v>374</v>
      </c>
      <c r="AB13" s="224"/>
      <c r="AC13" s="323">
        <f>AD13*30-(Z13+AA13+AB13)</f>
        <v>60</v>
      </c>
      <c r="AD13" s="224" t="s">
        <v>375</v>
      </c>
      <c r="AE13" s="227"/>
      <c r="AF13" s="227" t="s">
        <v>376</v>
      </c>
      <c r="AG13" s="227"/>
      <c r="AH13" s="323">
        <f>AI13*30-(AE13+AF13+AG13)</f>
        <v>70</v>
      </c>
      <c r="AI13" s="227" t="s">
        <v>375</v>
      </c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7"/>
      <c r="AU13" s="227"/>
      <c r="AV13" s="227"/>
      <c r="AW13" s="227"/>
      <c r="AX13" s="227"/>
      <c r="AY13" s="224"/>
      <c r="AZ13" s="224"/>
      <c r="BA13" s="224"/>
      <c r="BB13" s="224"/>
      <c r="BC13" s="224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</row>
    <row r="14" spans="1:114" ht="22.5" customHeight="1">
      <c r="A14" s="201" t="s">
        <v>384</v>
      </c>
      <c r="B14" s="222" t="s">
        <v>377</v>
      </c>
      <c r="C14" s="202">
        <v>2</v>
      </c>
      <c r="D14" s="202">
        <v>1</v>
      </c>
      <c r="E14" s="202"/>
      <c r="F14" s="202"/>
      <c r="G14" s="202"/>
      <c r="H14" s="202"/>
      <c r="I14" s="224">
        <f>T14+Y14+AD14+AI14+AN14+AS14+AX14</f>
        <v>6</v>
      </c>
      <c r="J14" s="314">
        <f>SUM(K14,O14)</f>
        <v>180</v>
      </c>
      <c r="K14" s="314">
        <f>SUM(L14:N14)</f>
        <v>50</v>
      </c>
      <c r="L14" s="203">
        <f t="shared" si="2"/>
        <v>28</v>
      </c>
      <c r="M14" s="203">
        <f t="shared" si="2"/>
        <v>22</v>
      </c>
      <c r="N14" s="203">
        <f t="shared" si="2"/>
        <v>0</v>
      </c>
      <c r="O14" s="322">
        <f t="shared" si="2"/>
        <v>130</v>
      </c>
      <c r="P14" s="224" t="s">
        <v>378</v>
      </c>
      <c r="Q14" s="224" t="s">
        <v>379</v>
      </c>
      <c r="R14" s="224"/>
      <c r="S14" s="323">
        <f>T14*30-(P14+Q14+R14)</f>
        <v>60</v>
      </c>
      <c r="T14" s="224" t="s">
        <v>375</v>
      </c>
      <c r="U14" s="224" t="s">
        <v>380</v>
      </c>
      <c r="V14" s="224" t="s">
        <v>381</v>
      </c>
      <c r="W14" s="224"/>
      <c r="X14" s="323">
        <f>Y14*30-(U14+V14+W14)</f>
        <v>70</v>
      </c>
      <c r="Y14" s="224" t="s">
        <v>375</v>
      </c>
      <c r="Z14" s="224"/>
      <c r="AA14" s="224"/>
      <c r="AB14" s="224"/>
      <c r="AC14" s="323">
        <f>AD14*30-(Z14+AA14+AB14)</f>
        <v>0</v>
      </c>
      <c r="AD14" s="224"/>
      <c r="AE14" s="227"/>
      <c r="AF14" s="227"/>
      <c r="AG14" s="227"/>
      <c r="AH14" s="323">
        <f>AI14*30-(AE14+AF14+AG14)</f>
        <v>0</v>
      </c>
      <c r="AI14" s="227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7"/>
      <c r="AU14" s="227"/>
      <c r="AV14" s="227"/>
      <c r="AW14" s="227"/>
      <c r="AX14" s="227"/>
      <c r="AY14" s="224"/>
      <c r="AZ14" s="224"/>
      <c r="BA14" s="224"/>
      <c r="BB14" s="224"/>
      <c r="BC14" s="224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</row>
    <row r="15" spans="1:114" ht="41.25" customHeight="1" thickBot="1">
      <c r="A15" s="201" t="s">
        <v>385</v>
      </c>
      <c r="B15" s="222" t="s">
        <v>382</v>
      </c>
      <c r="C15" s="202">
        <v>3</v>
      </c>
      <c r="D15" s="202">
        <v>1.2</v>
      </c>
      <c r="E15" s="202"/>
      <c r="F15" s="202"/>
      <c r="G15" s="202"/>
      <c r="H15" s="202"/>
      <c r="I15" s="224">
        <f>T15+Y15+AD15+AI15+AN15+AS15+AX15</f>
        <v>9</v>
      </c>
      <c r="J15" s="314">
        <f>SUM(K15,O15)</f>
        <v>270</v>
      </c>
      <c r="K15" s="314">
        <f>SUM(L15:N15)</f>
        <v>80</v>
      </c>
      <c r="L15" s="203">
        <f t="shared" si="2"/>
        <v>44</v>
      </c>
      <c r="M15" s="203">
        <f t="shared" si="2"/>
        <v>0</v>
      </c>
      <c r="N15" s="203">
        <f t="shared" si="2"/>
        <v>36</v>
      </c>
      <c r="O15" s="322">
        <f t="shared" si="2"/>
        <v>190</v>
      </c>
      <c r="P15" s="224" t="s">
        <v>378</v>
      </c>
      <c r="Q15" s="224"/>
      <c r="R15" s="224" t="s">
        <v>379</v>
      </c>
      <c r="S15" s="323">
        <f>T15*30-(P15+Q15+R15)</f>
        <v>60</v>
      </c>
      <c r="T15" s="224" t="s">
        <v>375</v>
      </c>
      <c r="U15" s="224" t="s">
        <v>378</v>
      </c>
      <c r="V15" s="224"/>
      <c r="W15" s="224" t="s">
        <v>379</v>
      </c>
      <c r="X15" s="323">
        <f>Y15*30-(U15+V15+W15)</f>
        <v>60</v>
      </c>
      <c r="Y15" s="224" t="s">
        <v>375</v>
      </c>
      <c r="Z15" s="224" t="s">
        <v>380</v>
      </c>
      <c r="AA15" s="224"/>
      <c r="AB15" s="224" t="s">
        <v>381</v>
      </c>
      <c r="AC15" s="323">
        <f>AD15*30-(Z15+AA15+AB15)</f>
        <v>70</v>
      </c>
      <c r="AD15" s="224" t="s">
        <v>375</v>
      </c>
      <c r="AE15" s="227"/>
      <c r="AF15" s="227"/>
      <c r="AG15" s="227"/>
      <c r="AH15" s="323">
        <f>AI15*30-(AE15+AF15+AG15)</f>
        <v>0</v>
      </c>
      <c r="AI15" s="227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7"/>
      <c r="AU15" s="227"/>
      <c r="AV15" s="227"/>
      <c r="AW15" s="227"/>
      <c r="AX15" s="227"/>
      <c r="AY15" s="224"/>
      <c r="AZ15" s="224"/>
      <c r="BA15" s="224"/>
      <c r="BB15" s="224"/>
      <c r="BC15" s="224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</row>
    <row r="16" spans="1:114" ht="22.5" customHeight="1" thickBot="1" thickTop="1">
      <c r="A16" s="576" t="s">
        <v>349</v>
      </c>
      <c r="B16" s="577"/>
      <c r="C16" s="221">
        <v>3</v>
      </c>
      <c r="D16" s="221">
        <v>6</v>
      </c>
      <c r="E16" s="221">
        <f>SUM(E13:E15)</f>
        <v>0</v>
      </c>
      <c r="F16" s="221">
        <f>SUM(F13:F15)</f>
        <v>0</v>
      </c>
      <c r="G16" s="221">
        <f>SUM(G13:G15)</f>
        <v>0</v>
      </c>
      <c r="H16" s="221">
        <f>SUM(H13:H15)</f>
        <v>0</v>
      </c>
      <c r="I16" s="221">
        <f>SUM(I13:I15)</f>
        <v>27</v>
      </c>
      <c r="J16" s="221">
        <f aca="true" t="shared" si="3" ref="J16:BC16">SUM(J13:J15)</f>
        <v>810</v>
      </c>
      <c r="K16" s="221">
        <f t="shared" si="3"/>
        <v>240</v>
      </c>
      <c r="L16" s="221">
        <f t="shared" si="3"/>
        <v>72</v>
      </c>
      <c r="M16" s="221">
        <f t="shared" si="3"/>
        <v>132</v>
      </c>
      <c r="N16" s="221">
        <f t="shared" si="3"/>
        <v>36</v>
      </c>
      <c r="O16" s="221">
        <f t="shared" si="3"/>
        <v>570</v>
      </c>
      <c r="P16" s="221">
        <f aca="true" t="shared" si="4" ref="P16:AD16">P13+P14+P15</f>
        <v>32</v>
      </c>
      <c r="Q16" s="221">
        <f t="shared" si="4"/>
        <v>44</v>
      </c>
      <c r="R16" s="221">
        <f t="shared" si="4"/>
        <v>14</v>
      </c>
      <c r="S16" s="221">
        <f t="shared" si="4"/>
        <v>180</v>
      </c>
      <c r="T16" s="221">
        <f t="shared" si="4"/>
        <v>9</v>
      </c>
      <c r="U16" s="221">
        <f t="shared" si="4"/>
        <v>28</v>
      </c>
      <c r="V16" s="221">
        <f t="shared" si="4"/>
        <v>38</v>
      </c>
      <c r="W16" s="221">
        <f t="shared" si="4"/>
        <v>14</v>
      </c>
      <c r="X16" s="221">
        <f t="shared" si="4"/>
        <v>190</v>
      </c>
      <c r="Y16" s="221">
        <f t="shared" si="4"/>
        <v>9</v>
      </c>
      <c r="Z16" s="221">
        <f t="shared" si="4"/>
        <v>12</v>
      </c>
      <c r="AA16" s="221">
        <f t="shared" si="4"/>
        <v>30</v>
      </c>
      <c r="AB16" s="221">
        <f t="shared" si="4"/>
        <v>8</v>
      </c>
      <c r="AC16" s="221">
        <f t="shared" si="4"/>
        <v>130</v>
      </c>
      <c r="AD16" s="221">
        <f t="shared" si="4"/>
        <v>6</v>
      </c>
      <c r="AE16" s="221">
        <f t="shared" si="3"/>
        <v>0</v>
      </c>
      <c r="AF16" s="221">
        <f>AF13+AF14+AF15</f>
        <v>20</v>
      </c>
      <c r="AG16" s="221">
        <f t="shared" si="3"/>
        <v>0</v>
      </c>
      <c r="AH16" s="221">
        <v>70</v>
      </c>
      <c r="AI16" s="221">
        <f>AI13+AI14+AI15</f>
        <v>3</v>
      </c>
      <c r="AJ16" s="221">
        <f t="shared" si="3"/>
        <v>0</v>
      </c>
      <c r="AK16" s="221">
        <f t="shared" si="3"/>
        <v>0</v>
      </c>
      <c r="AL16" s="221">
        <f t="shared" si="3"/>
        <v>0</v>
      </c>
      <c r="AM16" s="221"/>
      <c r="AN16" s="221">
        <f t="shared" si="3"/>
        <v>0</v>
      </c>
      <c r="AO16" s="221">
        <f t="shared" si="3"/>
        <v>0</v>
      </c>
      <c r="AP16" s="221">
        <f t="shared" si="3"/>
        <v>0</v>
      </c>
      <c r="AQ16" s="221">
        <f t="shared" si="3"/>
        <v>0</v>
      </c>
      <c r="AR16" s="221"/>
      <c r="AS16" s="221">
        <f t="shared" si="3"/>
        <v>0</v>
      </c>
      <c r="AT16" s="306">
        <f t="shared" si="3"/>
        <v>0</v>
      </c>
      <c r="AU16" s="306">
        <f t="shared" si="3"/>
        <v>0</v>
      </c>
      <c r="AV16" s="306">
        <f t="shared" si="3"/>
        <v>0</v>
      </c>
      <c r="AW16" s="306"/>
      <c r="AX16" s="306">
        <f t="shared" si="3"/>
        <v>0</v>
      </c>
      <c r="AY16" s="221">
        <f t="shared" si="3"/>
        <v>0</v>
      </c>
      <c r="AZ16" s="221">
        <f t="shared" si="3"/>
        <v>0</v>
      </c>
      <c r="BA16" s="221">
        <f t="shared" si="3"/>
        <v>0</v>
      </c>
      <c r="BB16" s="221"/>
      <c r="BC16" s="221">
        <f t="shared" si="3"/>
        <v>0</v>
      </c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</row>
    <row r="17" spans="1:114" ht="22.5" customHeight="1" thickBot="1" thickTop="1">
      <c r="A17" s="576" t="s">
        <v>339</v>
      </c>
      <c r="B17" s="577"/>
      <c r="C17" s="221">
        <v>3</v>
      </c>
      <c r="D17" s="221">
        <v>6</v>
      </c>
      <c r="E17" s="221">
        <f>SUM(E15:E16)</f>
        <v>0</v>
      </c>
      <c r="F17" s="221">
        <f>SUM(F15:F16)</f>
        <v>0</v>
      </c>
      <c r="G17" s="221">
        <f>SUM(G15:G16)</f>
        <v>0</v>
      </c>
      <c r="H17" s="221"/>
      <c r="I17" s="221">
        <f>I16</f>
        <v>27</v>
      </c>
      <c r="J17" s="221">
        <f aca="true" t="shared" si="5" ref="J17:BC17">J16</f>
        <v>810</v>
      </c>
      <c r="K17" s="221">
        <f t="shared" si="5"/>
        <v>240</v>
      </c>
      <c r="L17" s="221">
        <f t="shared" si="5"/>
        <v>72</v>
      </c>
      <c r="M17" s="221">
        <f t="shared" si="5"/>
        <v>132</v>
      </c>
      <c r="N17" s="221">
        <f t="shared" si="5"/>
        <v>36</v>
      </c>
      <c r="O17" s="221">
        <f t="shared" si="5"/>
        <v>570</v>
      </c>
      <c r="P17" s="221">
        <f t="shared" si="5"/>
        <v>32</v>
      </c>
      <c r="Q17" s="221">
        <f t="shared" si="5"/>
        <v>44</v>
      </c>
      <c r="R17" s="221">
        <f t="shared" si="5"/>
        <v>14</v>
      </c>
      <c r="S17" s="221">
        <f t="shared" si="5"/>
        <v>180</v>
      </c>
      <c r="T17" s="221">
        <f t="shared" si="5"/>
        <v>9</v>
      </c>
      <c r="U17" s="221">
        <f t="shared" si="5"/>
        <v>28</v>
      </c>
      <c r="V17" s="221">
        <f t="shared" si="5"/>
        <v>38</v>
      </c>
      <c r="W17" s="221">
        <f t="shared" si="5"/>
        <v>14</v>
      </c>
      <c r="X17" s="221">
        <f t="shared" si="5"/>
        <v>190</v>
      </c>
      <c r="Y17" s="221">
        <f t="shared" si="5"/>
        <v>9</v>
      </c>
      <c r="Z17" s="221">
        <f t="shared" si="5"/>
        <v>12</v>
      </c>
      <c r="AA17" s="221">
        <f t="shared" si="5"/>
        <v>30</v>
      </c>
      <c r="AB17" s="221">
        <f t="shared" si="5"/>
        <v>8</v>
      </c>
      <c r="AC17" s="221">
        <f t="shared" si="5"/>
        <v>130</v>
      </c>
      <c r="AD17" s="221">
        <f t="shared" si="5"/>
        <v>6</v>
      </c>
      <c r="AE17" s="221">
        <f t="shared" si="5"/>
        <v>0</v>
      </c>
      <c r="AF17" s="221">
        <f t="shared" si="5"/>
        <v>20</v>
      </c>
      <c r="AG17" s="221">
        <f t="shared" si="5"/>
        <v>0</v>
      </c>
      <c r="AH17" s="221">
        <f t="shared" si="5"/>
        <v>70</v>
      </c>
      <c r="AI17" s="221">
        <f t="shared" si="5"/>
        <v>3</v>
      </c>
      <c r="AJ17" s="221">
        <f t="shared" si="5"/>
        <v>0</v>
      </c>
      <c r="AK17" s="221">
        <f t="shared" si="5"/>
        <v>0</v>
      </c>
      <c r="AL17" s="221">
        <f t="shared" si="5"/>
        <v>0</v>
      </c>
      <c r="AM17" s="221">
        <f t="shared" si="5"/>
        <v>0</v>
      </c>
      <c r="AN17" s="221">
        <f t="shared" si="5"/>
        <v>0</v>
      </c>
      <c r="AO17" s="221">
        <f t="shared" si="5"/>
        <v>0</v>
      </c>
      <c r="AP17" s="221">
        <f t="shared" si="5"/>
        <v>0</v>
      </c>
      <c r="AQ17" s="221">
        <f t="shared" si="5"/>
        <v>0</v>
      </c>
      <c r="AR17" s="221">
        <f t="shared" si="5"/>
        <v>0</v>
      </c>
      <c r="AS17" s="221">
        <f t="shared" si="5"/>
        <v>0</v>
      </c>
      <c r="AT17" s="221">
        <f t="shared" si="5"/>
        <v>0</v>
      </c>
      <c r="AU17" s="221">
        <f t="shared" si="5"/>
        <v>0</v>
      </c>
      <c r="AV17" s="221">
        <f t="shared" si="5"/>
        <v>0</v>
      </c>
      <c r="AW17" s="221">
        <f t="shared" si="5"/>
        <v>0</v>
      </c>
      <c r="AX17" s="221">
        <f t="shared" si="5"/>
        <v>0</v>
      </c>
      <c r="AY17" s="221">
        <f t="shared" si="5"/>
        <v>0</v>
      </c>
      <c r="AZ17" s="221">
        <f t="shared" si="5"/>
        <v>0</v>
      </c>
      <c r="BA17" s="221">
        <f t="shared" si="5"/>
        <v>0</v>
      </c>
      <c r="BB17" s="221">
        <f t="shared" si="5"/>
        <v>0</v>
      </c>
      <c r="BC17" s="221">
        <f t="shared" si="5"/>
        <v>0</v>
      </c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</row>
    <row r="18" spans="1:114" ht="22.5" customHeight="1" thickTop="1">
      <c r="A18" s="592" t="s">
        <v>344</v>
      </c>
      <c r="B18" s="593"/>
      <c r="C18" s="593"/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93"/>
      <c r="S18" s="593"/>
      <c r="T18" s="593"/>
      <c r="U18" s="593"/>
      <c r="V18" s="593"/>
      <c r="W18" s="593"/>
      <c r="X18" s="593"/>
      <c r="Y18" s="593"/>
      <c r="Z18" s="593"/>
      <c r="AA18" s="593"/>
      <c r="AB18" s="593"/>
      <c r="AC18" s="593"/>
      <c r="AD18" s="593"/>
      <c r="AE18" s="593"/>
      <c r="AF18" s="593"/>
      <c r="AG18" s="593"/>
      <c r="AH18" s="593"/>
      <c r="AI18" s="593"/>
      <c r="AJ18" s="593"/>
      <c r="AK18" s="593"/>
      <c r="AL18" s="593"/>
      <c r="AM18" s="593"/>
      <c r="AN18" s="593"/>
      <c r="AO18" s="593"/>
      <c r="AP18" s="593"/>
      <c r="AQ18" s="593"/>
      <c r="AR18" s="593"/>
      <c r="AS18" s="593"/>
      <c r="AT18" s="593"/>
      <c r="AU18" s="593"/>
      <c r="AV18" s="593"/>
      <c r="AW18" s="593"/>
      <c r="AX18" s="593"/>
      <c r="AY18" s="593"/>
      <c r="AZ18" s="593"/>
      <c r="BA18" s="593"/>
      <c r="BB18" s="593"/>
      <c r="BC18" s="593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</row>
    <row r="19" spans="1:114" ht="22.5" customHeight="1">
      <c r="A19" s="574" t="s">
        <v>345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575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/>
      <c r="AU19" s="575"/>
      <c r="AV19" s="575"/>
      <c r="AW19" s="575"/>
      <c r="AX19" s="575"/>
      <c r="AY19" s="575"/>
      <c r="AZ19" s="575"/>
      <c r="BA19" s="575"/>
      <c r="BB19" s="575"/>
      <c r="BC19" s="575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</row>
    <row r="20" spans="1:114" ht="35.25" customHeight="1">
      <c r="A20" s="201" t="s">
        <v>386</v>
      </c>
      <c r="B20" s="335" t="s">
        <v>403</v>
      </c>
      <c r="C20" s="202">
        <v>4</v>
      </c>
      <c r="D20" s="202">
        <v>3</v>
      </c>
      <c r="E20" s="202"/>
      <c r="F20" s="202"/>
      <c r="G20" s="202"/>
      <c r="H20" s="202"/>
      <c r="I20" s="224" t="s">
        <v>111</v>
      </c>
      <c r="J20" s="314">
        <v>180</v>
      </c>
      <c r="K20" s="314">
        <v>50</v>
      </c>
      <c r="L20" s="203">
        <v>28</v>
      </c>
      <c r="M20" s="203"/>
      <c r="N20" s="203">
        <v>22</v>
      </c>
      <c r="O20" s="322">
        <v>130</v>
      </c>
      <c r="P20" s="224"/>
      <c r="Q20" s="224"/>
      <c r="R20" s="224"/>
      <c r="S20" s="323"/>
      <c r="T20" s="224"/>
      <c r="U20" s="224"/>
      <c r="V20" s="224"/>
      <c r="W20" s="224"/>
      <c r="X20" s="323"/>
      <c r="Y20" s="224"/>
      <c r="Z20" s="224" t="s">
        <v>378</v>
      </c>
      <c r="AA20" s="224"/>
      <c r="AB20" s="224" t="s">
        <v>379</v>
      </c>
      <c r="AC20" s="323">
        <v>60</v>
      </c>
      <c r="AD20" s="224" t="s">
        <v>375</v>
      </c>
      <c r="AE20" s="224" t="s">
        <v>380</v>
      </c>
      <c r="AF20" s="224"/>
      <c r="AG20" s="224" t="s">
        <v>381</v>
      </c>
      <c r="AH20" s="224" t="s">
        <v>419</v>
      </c>
      <c r="AI20" s="224" t="s">
        <v>375</v>
      </c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7"/>
      <c r="AU20" s="227"/>
      <c r="AV20" s="227"/>
      <c r="AW20" s="227"/>
      <c r="AX20" s="227"/>
      <c r="AY20" s="224"/>
      <c r="AZ20" s="224"/>
      <c r="BA20" s="224"/>
      <c r="BB20" s="224"/>
      <c r="BC20" s="224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</row>
    <row r="21" spans="1:114" ht="33.75" customHeight="1">
      <c r="A21" s="201" t="s">
        <v>387</v>
      </c>
      <c r="B21" s="335" t="s">
        <v>404</v>
      </c>
      <c r="C21" s="202">
        <v>4</v>
      </c>
      <c r="D21" s="202">
        <v>3</v>
      </c>
      <c r="E21" s="202"/>
      <c r="F21" s="202"/>
      <c r="G21" s="202"/>
      <c r="H21" s="202"/>
      <c r="I21" s="224" t="s">
        <v>111</v>
      </c>
      <c r="J21" s="314">
        <v>180</v>
      </c>
      <c r="K21" s="314">
        <v>50</v>
      </c>
      <c r="L21" s="203">
        <v>28</v>
      </c>
      <c r="M21" s="203"/>
      <c r="N21" s="203">
        <v>22</v>
      </c>
      <c r="O21" s="322">
        <v>130</v>
      </c>
      <c r="P21" s="224"/>
      <c r="Q21" s="224"/>
      <c r="R21" s="224"/>
      <c r="S21" s="323"/>
      <c r="T21" s="224"/>
      <c r="U21" s="224"/>
      <c r="V21" s="224"/>
      <c r="W21" s="224"/>
      <c r="X21" s="323"/>
      <c r="Y21" s="224"/>
      <c r="Z21" s="224" t="s">
        <v>378</v>
      </c>
      <c r="AA21" s="224"/>
      <c r="AB21" s="224" t="s">
        <v>379</v>
      </c>
      <c r="AC21" s="224" t="s">
        <v>418</v>
      </c>
      <c r="AD21" s="224" t="s">
        <v>375</v>
      </c>
      <c r="AE21" s="227" t="s">
        <v>380</v>
      </c>
      <c r="AF21" s="227"/>
      <c r="AG21" s="227" t="s">
        <v>381</v>
      </c>
      <c r="AH21" s="227" t="s">
        <v>419</v>
      </c>
      <c r="AI21" s="227" t="s">
        <v>375</v>
      </c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7"/>
      <c r="AU21" s="227"/>
      <c r="AV21" s="227"/>
      <c r="AW21" s="227"/>
      <c r="AX21" s="227"/>
      <c r="AY21" s="224"/>
      <c r="AZ21" s="224"/>
      <c r="BA21" s="224"/>
      <c r="BB21" s="224"/>
      <c r="BC21" s="224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</row>
    <row r="22" spans="1:114" ht="39" customHeight="1" thickBot="1">
      <c r="A22" s="201" t="s">
        <v>388</v>
      </c>
      <c r="B22" s="335" t="s">
        <v>405</v>
      </c>
      <c r="C22" s="202">
        <v>3</v>
      </c>
      <c r="D22" s="202"/>
      <c r="E22" s="202"/>
      <c r="F22" s="202"/>
      <c r="G22" s="202"/>
      <c r="H22" s="202"/>
      <c r="I22" s="224" t="s">
        <v>375</v>
      </c>
      <c r="J22" s="314">
        <v>90</v>
      </c>
      <c r="K22" s="314">
        <v>30</v>
      </c>
      <c r="L22" s="203">
        <v>16</v>
      </c>
      <c r="M22" s="203"/>
      <c r="N22" s="203">
        <v>14</v>
      </c>
      <c r="O22" s="322">
        <v>60</v>
      </c>
      <c r="P22" s="224"/>
      <c r="Q22" s="224"/>
      <c r="R22" s="224"/>
      <c r="S22" s="323"/>
      <c r="T22" s="224"/>
      <c r="U22" s="224"/>
      <c r="V22" s="224"/>
      <c r="W22" s="224"/>
      <c r="X22" s="323"/>
      <c r="Y22" s="224"/>
      <c r="Z22" s="224" t="s">
        <v>378</v>
      </c>
      <c r="AA22" s="224"/>
      <c r="AB22" s="224" t="s">
        <v>379</v>
      </c>
      <c r="AC22" s="323">
        <v>60</v>
      </c>
      <c r="AD22" s="224" t="s">
        <v>375</v>
      </c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7"/>
      <c r="AU22" s="227"/>
      <c r="AV22" s="227"/>
      <c r="AW22" s="227"/>
      <c r="AX22" s="227"/>
      <c r="AY22" s="224"/>
      <c r="AZ22" s="224"/>
      <c r="BA22" s="224"/>
      <c r="BB22" s="224"/>
      <c r="BC22" s="224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</row>
    <row r="23" spans="1:114" ht="22.5" customHeight="1" thickBot="1" thickTop="1">
      <c r="A23" s="576" t="s">
        <v>349</v>
      </c>
      <c r="B23" s="577"/>
      <c r="C23" s="368">
        <v>3</v>
      </c>
      <c r="D23" s="221">
        <v>2</v>
      </c>
      <c r="E23" s="221">
        <f aca="true" t="shared" si="6" ref="E23:AA23">SUM(E20:E22)</f>
        <v>0</v>
      </c>
      <c r="F23" s="221">
        <f t="shared" si="6"/>
        <v>0</v>
      </c>
      <c r="G23" s="221">
        <f t="shared" si="6"/>
        <v>0</v>
      </c>
      <c r="H23" s="221">
        <f t="shared" si="6"/>
        <v>0</v>
      </c>
      <c r="I23" s="221">
        <v>15</v>
      </c>
      <c r="J23" s="221">
        <f t="shared" si="6"/>
        <v>450</v>
      </c>
      <c r="K23" s="221">
        <f t="shared" si="6"/>
        <v>130</v>
      </c>
      <c r="L23" s="221">
        <f t="shared" si="6"/>
        <v>72</v>
      </c>
      <c r="M23" s="221">
        <f t="shared" si="6"/>
        <v>0</v>
      </c>
      <c r="N23" s="221">
        <f t="shared" si="6"/>
        <v>58</v>
      </c>
      <c r="O23" s="221">
        <f t="shared" si="6"/>
        <v>320</v>
      </c>
      <c r="P23" s="221">
        <f t="shared" si="6"/>
        <v>0</v>
      </c>
      <c r="Q23" s="221">
        <f t="shared" si="6"/>
        <v>0</v>
      </c>
      <c r="R23" s="221">
        <f t="shared" si="6"/>
        <v>0</v>
      </c>
      <c r="S23" s="221">
        <f t="shared" si="6"/>
        <v>0</v>
      </c>
      <c r="T23" s="221">
        <f t="shared" si="6"/>
        <v>0</v>
      </c>
      <c r="U23" s="221">
        <f t="shared" si="6"/>
        <v>0</v>
      </c>
      <c r="V23" s="221">
        <f t="shared" si="6"/>
        <v>0</v>
      </c>
      <c r="W23" s="221">
        <f t="shared" si="6"/>
        <v>0</v>
      </c>
      <c r="X23" s="221">
        <f t="shared" si="6"/>
        <v>0</v>
      </c>
      <c r="Y23" s="221">
        <f t="shared" si="6"/>
        <v>0</v>
      </c>
      <c r="Z23" s="221">
        <f>Z20+Z21+Z22</f>
        <v>48</v>
      </c>
      <c r="AA23" s="221">
        <f t="shared" si="6"/>
        <v>0</v>
      </c>
      <c r="AB23" s="221">
        <f>AB20+AB21+AB22</f>
        <v>42</v>
      </c>
      <c r="AC23" s="221">
        <f>AC20+AC21+AC22</f>
        <v>180</v>
      </c>
      <c r="AD23" s="221">
        <f>AD20+AD21+AD22</f>
        <v>9</v>
      </c>
      <c r="AE23" s="221">
        <f>AE20+AE21+AE22</f>
        <v>24</v>
      </c>
      <c r="AF23" s="221">
        <f>SUM(AF20:AF22)</f>
        <v>0</v>
      </c>
      <c r="AG23" s="221">
        <f>AG20+AG21+AG22</f>
        <v>16</v>
      </c>
      <c r="AH23" s="221">
        <f>AH20+AH21+AH22</f>
        <v>140</v>
      </c>
      <c r="AI23" s="221">
        <f>AI20+AI21+AI22</f>
        <v>6</v>
      </c>
      <c r="AJ23" s="221">
        <f>SUM(AJ20:AJ22)</f>
        <v>0</v>
      </c>
      <c r="AK23" s="221">
        <f>SUM(AK20:AK22)</f>
        <v>0</v>
      </c>
      <c r="AL23" s="221">
        <f>SUM(AL20:AL22)</f>
        <v>0</v>
      </c>
      <c r="AM23" s="221"/>
      <c r="AN23" s="221">
        <f>SUM(AN20:AN22)</f>
        <v>0</v>
      </c>
      <c r="AO23" s="221">
        <f>SUM(AO20:AO22)</f>
        <v>0</v>
      </c>
      <c r="AP23" s="221">
        <f>SUM(AP20:AP22)</f>
        <v>0</v>
      </c>
      <c r="AQ23" s="221">
        <f>SUM(AQ20:AQ22)</f>
        <v>0</v>
      </c>
      <c r="AR23" s="221"/>
      <c r="AS23" s="221">
        <f>SUM(AS20:AS22)</f>
        <v>0</v>
      </c>
      <c r="AT23" s="306">
        <f>SUM(AT20:AT22)</f>
        <v>0</v>
      </c>
      <c r="AU23" s="306">
        <f>SUM(AU20:AU22)</f>
        <v>0</v>
      </c>
      <c r="AV23" s="306">
        <f>SUM(AV20:AV22)</f>
        <v>0</v>
      </c>
      <c r="AW23" s="306"/>
      <c r="AX23" s="306">
        <f>SUM(AX20:AX22)</f>
        <v>0</v>
      </c>
      <c r="AY23" s="221">
        <f>SUM(AY20:AY22)</f>
        <v>0</v>
      </c>
      <c r="AZ23" s="221">
        <f>SUM(AZ20:AZ22)</f>
        <v>0</v>
      </c>
      <c r="BA23" s="221">
        <f>SUM(BA20:BA22)</f>
        <v>0</v>
      </c>
      <c r="BB23" s="221"/>
      <c r="BC23" s="221">
        <f>SUM(BC20:BC22)</f>
        <v>0</v>
      </c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</row>
    <row r="24" spans="1:114" ht="22.5" customHeight="1" thickBot="1" thickTop="1">
      <c r="A24" s="574" t="s">
        <v>362</v>
      </c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5"/>
      <c r="AI24" s="575"/>
      <c r="AJ24" s="575"/>
      <c r="AK24" s="575"/>
      <c r="AL24" s="575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5"/>
      <c r="BC24" s="575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</row>
    <row r="25" spans="1:114" ht="45.75" customHeight="1">
      <c r="A25" s="332" t="s">
        <v>391</v>
      </c>
      <c r="B25" s="334" t="s">
        <v>409</v>
      </c>
      <c r="C25" s="336">
        <v>3</v>
      </c>
      <c r="D25" s="337"/>
      <c r="E25" s="337"/>
      <c r="F25" s="338"/>
      <c r="G25" s="339"/>
      <c r="H25" s="340"/>
      <c r="I25" s="341">
        <v>5</v>
      </c>
      <c r="J25" s="342">
        <f>I25*30</f>
        <v>150</v>
      </c>
      <c r="K25" s="343">
        <v>48</v>
      </c>
      <c r="L25" s="344">
        <v>32</v>
      </c>
      <c r="M25" s="345">
        <v>16</v>
      </c>
      <c r="N25" s="346"/>
      <c r="O25" s="346">
        <f>J25-K25</f>
        <v>102</v>
      </c>
      <c r="P25" s="348"/>
      <c r="Q25" s="345"/>
      <c r="R25" s="346"/>
      <c r="S25" s="344">
        <f>T25*30-(P25+Q25+R25)</f>
        <v>0</v>
      </c>
      <c r="T25" s="349"/>
      <c r="U25" s="344"/>
      <c r="V25" s="345"/>
      <c r="W25" s="346"/>
      <c r="X25" s="344">
        <f>Y25*30-(U25+V25+W25)</f>
        <v>0</v>
      </c>
      <c r="Y25" s="350"/>
      <c r="Z25" s="351">
        <v>32</v>
      </c>
      <c r="AA25" s="345">
        <v>16</v>
      </c>
      <c r="AB25" s="403"/>
      <c r="AC25" s="345">
        <v>102</v>
      </c>
      <c r="AD25" s="345">
        <v>5</v>
      </c>
      <c r="AE25" s="351"/>
      <c r="AF25" s="345"/>
      <c r="AG25" s="346"/>
      <c r="AH25" s="344">
        <f>AI25*30-(AE25+AF25+AG25)</f>
        <v>0</v>
      </c>
      <c r="AI25" s="227"/>
      <c r="AJ25" s="537"/>
      <c r="AK25" s="537"/>
      <c r="AL25" s="561"/>
      <c r="AM25" s="551">
        <f>AN25*30-(AJ25+AK25+AL25)</f>
        <v>0</v>
      </c>
      <c r="AN25" s="537"/>
      <c r="AO25" s="537"/>
      <c r="AP25" s="537"/>
      <c r="AQ25" s="548"/>
      <c r="AR25" s="551">
        <f>AS25*30-(AO25+AP25+AQ25)</f>
        <v>0</v>
      </c>
      <c r="AS25" s="537"/>
      <c r="AT25" s="541"/>
      <c r="AU25" s="541"/>
      <c r="AV25" s="541"/>
      <c r="AW25" s="541"/>
      <c r="AX25" s="541"/>
      <c r="AY25" s="537"/>
      <c r="AZ25" s="537"/>
      <c r="BA25" s="537"/>
      <c r="BB25" s="324"/>
      <c r="BC25" s="537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</row>
    <row r="26" spans="1:114" ht="45" customHeight="1">
      <c r="A26" s="332" t="s">
        <v>392</v>
      </c>
      <c r="B26" s="334" t="s">
        <v>410</v>
      </c>
      <c r="C26" s="336">
        <v>3</v>
      </c>
      <c r="D26" s="337"/>
      <c r="E26" s="337"/>
      <c r="F26" s="338"/>
      <c r="G26" s="353"/>
      <c r="H26" s="354"/>
      <c r="I26" s="355">
        <v>5</v>
      </c>
      <c r="J26" s="356">
        <f>I26*30</f>
        <v>150</v>
      </c>
      <c r="K26" s="357">
        <v>48</v>
      </c>
      <c r="L26" s="358">
        <v>32</v>
      </c>
      <c r="M26" s="359">
        <v>16</v>
      </c>
      <c r="N26" s="360"/>
      <c r="O26" s="347">
        <f>J26-K26</f>
        <v>102</v>
      </c>
      <c r="P26" s="361"/>
      <c r="Q26" s="359"/>
      <c r="R26" s="360"/>
      <c r="S26" s="358">
        <f>T26*30-(P26+Q26+R26)</f>
        <v>0</v>
      </c>
      <c r="T26" s="362"/>
      <c r="U26" s="358"/>
      <c r="V26" s="359"/>
      <c r="W26" s="360"/>
      <c r="X26" s="358">
        <f>Y26*30-(U26+V26+W26)</f>
        <v>0</v>
      </c>
      <c r="Y26" s="363"/>
      <c r="Z26" s="364">
        <v>32</v>
      </c>
      <c r="AA26" s="359">
        <v>16</v>
      </c>
      <c r="AB26" s="404"/>
      <c r="AC26" s="406">
        <v>102</v>
      </c>
      <c r="AD26" s="337">
        <v>5</v>
      </c>
      <c r="AE26" s="364"/>
      <c r="AF26" s="359"/>
      <c r="AG26" s="360"/>
      <c r="AH26" s="358">
        <f>AI26*30-(AE26+AF26+AG26)</f>
        <v>0</v>
      </c>
      <c r="AI26" s="227"/>
      <c r="AJ26" s="538"/>
      <c r="AK26" s="538"/>
      <c r="AL26" s="561"/>
      <c r="AM26" s="551"/>
      <c r="AN26" s="538"/>
      <c r="AO26" s="538"/>
      <c r="AP26" s="538"/>
      <c r="AQ26" s="549"/>
      <c r="AR26" s="551"/>
      <c r="AS26" s="538"/>
      <c r="AT26" s="542"/>
      <c r="AU26" s="542"/>
      <c r="AV26" s="542"/>
      <c r="AW26" s="542"/>
      <c r="AX26" s="542"/>
      <c r="AY26" s="538"/>
      <c r="AZ26" s="538"/>
      <c r="BA26" s="538"/>
      <c r="BB26" s="325"/>
      <c r="BC26" s="538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</row>
    <row r="27" spans="1:114" ht="36.75" customHeight="1">
      <c r="A27" s="332" t="s">
        <v>397</v>
      </c>
      <c r="B27" s="334" t="s">
        <v>411</v>
      </c>
      <c r="C27" s="336">
        <v>3</v>
      </c>
      <c r="D27" s="337"/>
      <c r="E27" s="337"/>
      <c r="F27" s="338"/>
      <c r="G27" s="353"/>
      <c r="H27" s="354"/>
      <c r="I27" s="355">
        <v>5</v>
      </c>
      <c r="J27" s="356">
        <f aca="true" t="shared" si="7" ref="J27:J33">I27*30</f>
        <v>150</v>
      </c>
      <c r="K27" s="357">
        <v>48</v>
      </c>
      <c r="L27" s="358">
        <v>32</v>
      </c>
      <c r="M27" s="359">
        <v>16</v>
      </c>
      <c r="N27" s="360"/>
      <c r="O27" s="347">
        <f aca="true" t="shared" si="8" ref="O27:O33">J27-K27</f>
        <v>102</v>
      </c>
      <c r="P27" s="361"/>
      <c r="Q27" s="359"/>
      <c r="R27" s="360"/>
      <c r="S27" s="358"/>
      <c r="T27" s="362"/>
      <c r="U27" s="358"/>
      <c r="V27" s="359"/>
      <c r="W27" s="360"/>
      <c r="X27" s="358"/>
      <c r="Y27" s="363"/>
      <c r="Z27" s="364">
        <v>32</v>
      </c>
      <c r="AA27" s="359">
        <v>16</v>
      </c>
      <c r="AB27" s="404"/>
      <c r="AC27" s="406">
        <v>102</v>
      </c>
      <c r="AD27" s="337">
        <v>5</v>
      </c>
      <c r="AE27" s="364"/>
      <c r="AF27" s="359"/>
      <c r="AG27" s="360"/>
      <c r="AH27" s="358"/>
      <c r="AI27" s="227"/>
      <c r="AJ27" s="540"/>
      <c r="AK27" s="540"/>
      <c r="AL27" s="561"/>
      <c r="AM27" s="551"/>
      <c r="AN27" s="540"/>
      <c r="AO27" s="540"/>
      <c r="AP27" s="540"/>
      <c r="AQ27" s="550"/>
      <c r="AR27" s="551"/>
      <c r="AS27" s="540"/>
      <c r="AT27" s="547"/>
      <c r="AU27" s="547"/>
      <c r="AV27" s="547"/>
      <c r="AW27" s="547"/>
      <c r="AX27" s="547"/>
      <c r="AY27" s="540"/>
      <c r="AZ27" s="540"/>
      <c r="BA27" s="540"/>
      <c r="BB27" s="326"/>
      <c r="BC27" s="540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</row>
    <row r="28" spans="1:114" ht="54.75" customHeight="1">
      <c r="A28" s="332" t="s">
        <v>393</v>
      </c>
      <c r="B28" s="222" t="s">
        <v>412</v>
      </c>
      <c r="C28" s="336"/>
      <c r="D28" s="337">
        <v>3</v>
      </c>
      <c r="E28" s="337"/>
      <c r="F28" s="338"/>
      <c r="G28" s="353"/>
      <c r="H28" s="354"/>
      <c r="I28" s="355">
        <v>5</v>
      </c>
      <c r="J28" s="356">
        <f t="shared" si="7"/>
        <v>150</v>
      </c>
      <c r="K28" s="357">
        <v>48</v>
      </c>
      <c r="L28" s="358">
        <v>32</v>
      </c>
      <c r="M28" s="359">
        <v>16</v>
      </c>
      <c r="N28" s="360"/>
      <c r="O28" s="347">
        <f t="shared" si="8"/>
        <v>102</v>
      </c>
      <c r="P28" s="361"/>
      <c r="Q28" s="359"/>
      <c r="R28" s="360"/>
      <c r="S28" s="358"/>
      <c r="T28" s="362"/>
      <c r="U28" s="358"/>
      <c r="V28" s="359"/>
      <c r="W28" s="360"/>
      <c r="X28" s="358"/>
      <c r="Y28" s="363"/>
      <c r="Z28" s="364">
        <v>32</v>
      </c>
      <c r="AA28" s="359">
        <v>16</v>
      </c>
      <c r="AB28" s="404"/>
      <c r="AC28" s="406">
        <v>102</v>
      </c>
      <c r="AD28" s="337">
        <v>5</v>
      </c>
      <c r="AE28" s="364"/>
      <c r="AF28" s="359"/>
      <c r="AG28" s="360"/>
      <c r="AH28" s="358"/>
      <c r="AI28" s="227"/>
      <c r="AJ28" s="537"/>
      <c r="AK28" s="537"/>
      <c r="AL28" s="537"/>
      <c r="AM28" s="552">
        <f>AN28*30-(AJ28+AK28+AL28)</f>
        <v>0</v>
      </c>
      <c r="AN28" s="537"/>
      <c r="AO28" s="537"/>
      <c r="AP28" s="537"/>
      <c r="AQ28" s="548"/>
      <c r="AR28" s="551">
        <f>AS28*30-(AO28+AP28+AQ28)</f>
        <v>0</v>
      </c>
      <c r="AS28" s="537"/>
      <c r="AT28" s="541"/>
      <c r="AU28" s="541"/>
      <c r="AV28" s="541"/>
      <c r="AW28" s="541"/>
      <c r="AX28" s="541"/>
      <c r="AY28" s="537"/>
      <c r="AZ28" s="537"/>
      <c r="BA28" s="537"/>
      <c r="BB28" s="537"/>
      <c r="BC28" s="537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</row>
    <row r="29" spans="1:114" ht="48.75" customHeight="1">
      <c r="A29" s="332" t="s">
        <v>394</v>
      </c>
      <c r="B29" s="222" t="s">
        <v>413</v>
      </c>
      <c r="C29" s="336"/>
      <c r="D29" s="337">
        <v>3</v>
      </c>
      <c r="E29" s="337"/>
      <c r="F29" s="338"/>
      <c r="G29" s="353"/>
      <c r="H29" s="354"/>
      <c r="I29" s="355">
        <v>5</v>
      </c>
      <c r="J29" s="356">
        <f t="shared" si="7"/>
        <v>150</v>
      </c>
      <c r="K29" s="357">
        <v>48</v>
      </c>
      <c r="L29" s="358">
        <v>32</v>
      </c>
      <c r="M29" s="359">
        <v>16</v>
      </c>
      <c r="N29" s="360"/>
      <c r="O29" s="347">
        <f t="shared" si="8"/>
        <v>102</v>
      </c>
      <c r="P29" s="361"/>
      <c r="Q29" s="359"/>
      <c r="R29" s="360"/>
      <c r="S29" s="358"/>
      <c r="T29" s="362"/>
      <c r="U29" s="358"/>
      <c r="V29" s="359"/>
      <c r="W29" s="360"/>
      <c r="X29" s="358"/>
      <c r="Y29" s="363"/>
      <c r="Z29" s="364">
        <v>32</v>
      </c>
      <c r="AA29" s="359">
        <v>16</v>
      </c>
      <c r="AB29" s="404"/>
      <c r="AC29" s="406">
        <v>102</v>
      </c>
      <c r="AD29" s="337">
        <v>5</v>
      </c>
      <c r="AE29" s="364"/>
      <c r="AF29" s="359"/>
      <c r="AG29" s="360"/>
      <c r="AH29" s="358"/>
      <c r="AI29" s="227"/>
      <c r="AJ29" s="538"/>
      <c r="AK29" s="538"/>
      <c r="AL29" s="538"/>
      <c r="AM29" s="553"/>
      <c r="AN29" s="538"/>
      <c r="AO29" s="538"/>
      <c r="AP29" s="538"/>
      <c r="AQ29" s="549"/>
      <c r="AR29" s="551"/>
      <c r="AS29" s="538"/>
      <c r="AT29" s="542"/>
      <c r="AU29" s="542"/>
      <c r="AV29" s="542"/>
      <c r="AW29" s="542"/>
      <c r="AX29" s="542"/>
      <c r="AY29" s="538"/>
      <c r="AZ29" s="538"/>
      <c r="BA29" s="538"/>
      <c r="BB29" s="538"/>
      <c r="BC29" s="538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</row>
    <row r="30" spans="1:114" ht="39" customHeight="1">
      <c r="A30" s="332" t="s">
        <v>408</v>
      </c>
      <c r="B30" s="222" t="s">
        <v>414</v>
      </c>
      <c r="C30" s="336"/>
      <c r="D30" s="337">
        <v>3</v>
      </c>
      <c r="E30" s="337"/>
      <c r="F30" s="338"/>
      <c r="G30" s="353"/>
      <c r="H30" s="354"/>
      <c r="I30" s="355">
        <v>5</v>
      </c>
      <c r="J30" s="356">
        <f t="shared" si="7"/>
        <v>150</v>
      </c>
      <c r="K30" s="357">
        <v>48</v>
      </c>
      <c r="L30" s="358">
        <v>32</v>
      </c>
      <c r="M30" s="359">
        <v>16</v>
      </c>
      <c r="N30" s="360"/>
      <c r="O30" s="347">
        <f t="shared" si="8"/>
        <v>102</v>
      </c>
      <c r="P30" s="361"/>
      <c r="Q30" s="359"/>
      <c r="R30" s="360"/>
      <c r="S30" s="358"/>
      <c r="T30" s="362"/>
      <c r="U30" s="358"/>
      <c r="V30" s="359"/>
      <c r="W30" s="360"/>
      <c r="X30" s="358"/>
      <c r="Y30" s="363"/>
      <c r="Z30" s="364">
        <v>32</v>
      </c>
      <c r="AA30" s="359">
        <v>16</v>
      </c>
      <c r="AB30" s="404"/>
      <c r="AC30" s="406">
        <v>102</v>
      </c>
      <c r="AD30" s="337">
        <v>5</v>
      </c>
      <c r="AE30" s="364"/>
      <c r="AF30" s="359"/>
      <c r="AG30" s="360"/>
      <c r="AH30" s="358"/>
      <c r="AI30" s="227"/>
      <c r="AJ30" s="540"/>
      <c r="AK30" s="540"/>
      <c r="AL30" s="540"/>
      <c r="AM30" s="554"/>
      <c r="AN30" s="540"/>
      <c r="AO30" s="540"/>
      <c r="AP30" s="540"/>
      <c r="AQ30" s="550"/>
      <c r="AR30" s="551"/>
      <c r="AS30" s="540"/>
      <c r="AT30" s="547"/>
      <c r="AU30" s="547"/>
      <c r="AV30" s="547"/>
      <c r="AW30" s="547"/>
      <c r="AX30" s="547"/>
      <c r="AY30" s="540"/>
      <c r="AZ30" s="540"/>
      <c r="BA30" s="540"/>
      <c r="BB30" s="540"/>
      <c r="BC30" s="540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</row>
    <row r="31" spans="1:114" ht="42" customHeight="1">
      <c r="A31" s="332" t="s">
        <v>395</v>
      </c>
      <c r="B31" s="222" t="s">
        <v>415</v>
      </c>
      <c r="C31" s="336"/>
      <c r="D31" s="337">
        <v>4</v>
      </c>
      <c r="E31" s="337"/>
      <c r="F31" s="338"/>
      <c r="G31" s="353"/>
      <c r="H31" s="354"/>
      <c r="I31" s="355">
        <v>5</v>
      </c>
      <c r="J31" s="356">
        <f t="shared" si="7"/>
        <v>150</v>
      </c>
      <c r="K31" s="357">
        <v>48</v>
      </c>
      <c r="L31" s="358">
        <v>32</v>
      </c>
      <c r="M31" s="359">
        <v>16</v>
      </c>
      <c r="N31" s="360"/>
      <c r="O31" s="347">
        <f t="shared" si="8"/>
        <v>102</v>
      </c>
      <c r="P31" s="361"/>
      <c r="Q31" s="359"/>
      <c r="R31" s="360"/>
      <c r="S31" s="358"/>
      <c r="T31" s="362"/>
      <c r="U31" s="358"/>
      <c r="V31" s="359"/>
      <c r="W31" s="360"/>
      <c r="X31" s="358"/>
      <c r="Y31" s="363"/>
      <c r="Z31" s="364"/>
      <c r="AA31" s="359"/>
      <c r="AB31" s="404"/>
      <c r="AC31" s="406"/>
      <c r="AD31" s="337"/>
      <c r="AE31" s="364">
        <v>32</v>
      </c>
      <c r="AF31" s="359">
        <v>16</v>
      </c>
      <c r="AG31" s="360"/>
      <c r="AH31" s="347">
        <v>102</v>
      </c>
      <c r="AI31" s="227">
        <v>5</v>
      </c>
      <c r="AJ31" s="537"/>
      <c r="AK31" s="537"/>
      <c r="AL31" s="537"/>
      <c r="AM31" s="537"/>
      <c r="AN31" s="541"/>
      <c r="AO31" s="537"/>
      <c r="AP31" s="537"/>
      <c r="AQ31" s="537"/>
      <c r="AR31" s="537">
        <v>0</v>
      </c>
      <c r="AS31" s="537"/>
      <c r="AT31" s="544"/>
      <c r="AU31" s="544"/>
      <c r="AV31" s="544"/>
      <c r="AW31" s="228"/>
      <c r="AX31" s="228"/>
      <c r="AY31" s="225"/>
      <c r="AZ31" s="225"/>
      <c r="BA31" s="225"/>
      <c r="BB31" s="225"/>
      <c r="BC31" s="225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</row>
    <row r="32" spans="1:114" ht="36" customHeight="1">
      <c r="A32" s="333" t="s">
        <v>396</v>
      </c>
      <c r="B32" s="222" t="s">
        <v>417</v>
      </c>
      <c r="C32" s="336"/>
      <c r="D32" s="337">
        <v>4</v>
      </c>
      <c r="E32" s="337"/>
      <c r="F32" s="338"/>
      <c r="G32" s="353"/>
      <c r="H32" s="354"/>
      <c r="I32" s="355">
        <v>5</v>
      </c>
      <c r="J32" s="356">
        <f t="shared" si="7"/>
        <v>150</v>
      </c>
      <c r="K32" s="357">
        <v>48</v>
      </c>
      <c r="L32" s="358">
        <v>32</v>
      </c>
      <c r="M32" s="359">
        <v>16</v>
      </c>
      <c r="N32" s="360"/>
      <c r="O32" s="347">
        <f t="shared" si="8"/>
        <v>102</v>
      </c>
      <c r="P32" s="361"/>
      <c r="Q32" s="359"/>
      <c r="R32" s="360"/>
      <c r="S32" s="358"/>
      <c r="T32" s="362"/>
      <c r="U32" s="358"/>
      <c r="V32" s="359"/>
      <c r="W32" s="360"/>
      <c r="X32" s="358"/>
      <c r="Y32" s="363"/>
      <c r="Z32" s="364"/>
      <c r="AA32" s="359"/>
      <c r="AB32" s="404"/>
      <c r="AC32" s="406"/>
      <c r="AD32" s="337"/>
      <c r="AE32" s="364">
        <v>32</v>
      </c>
      <c r="AF32" s="359">
        <v>16</v>
      </c>
      <c r="AG32" s="360"/>
      <c r="AH32" s="347">
        <v>102</v>
      </c>
      <c r="AI32" s="227">
        <v>5</v>
      </c>
      <c r="AJ32" s="538"/>
      <c r="AK32" s="538"/>
      <c r="AL32" s="538"/>
      <c r="AM32" s="538"/>
      <c r="AN32" s="542"/>
      <c r="AO32" s="538"/>
      <c r="AP32" s="538"/>
      <c r="AQ32" s="538"/>
      <c r="AR32" s="538"/>
      <c r="AS32" s="538"/>
      <c r="AT32" s="545"/>
      <c r="AU32" s="545"/>
      <c r="AV32" s="545"/>
      <c r="AW32" s="311"/>
      <c r="AX32" s="311"/>
      <c r="AY32" s="310"/>
      <c r="AZ32" s="310"/>
      <c r="BA32" s="310"/>
      <c r="BB32" s="310"/>
      <c r="BC32" s="310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</row>
    <row r="33" spans="1:114" ht="60" customHeight="1" thickBot="1">
      <c r="A33" s="333" t="s">
        <v>398</v>
      </c>
      <c r="B33" s="222" t="s">
        <v>416</v>
      </c>
      <c r="C33" s="336"/>
      <c r="D33" s="337">
        <v>4</v>
      </c>
      <c r="E33" s="337"/>
      <c r="F33" s="338"/>
      <c r="G33" s="353"/>
      <c r="H33" s="354"/>
      <c r="I33" s="355">
        <v>5</v>
      </c>
      <c r="J33" s="356">
        <f t="shared" si="7"/>
        <v>150</v>
      </c>
      <c r="K33" s="357">
        <v>48</v>
      </c>
      <c r="L33" s="358">
        <v>32</v>
      </c>
      <c r="M33" s="359">
        <v>16</v>
      </c>
      <c r="N33" s="360"/>
      <c r="O33" s="347">
        <f t="shared" si="8"/>
        <v>102</v>
      </c>
      <c r="P33" s="361"/>
      <c r="Q33" s="359"/>
      <c r="R33" s="360"/>
      <c r="S33" s="358"/>
      <c r="T33" s="362"/>
      <c r="U33" s="358"/>
      <c r="V33" s="359"/>
      <c r="W33" s="360"/>
      <c r="X33" s="358"/>
      <c r="Y33" s="363"/>
      <c r="Z33" s="364"/>
      <c r="AA33" s="359"/>
      <c r="AB33" s="404"/>
      <c r="AC33" s="406"/>
      <c r="AD33" s="337"/>
      <c r="AE33" s="364">
        <v>32</v>
      </c>
      <c r="AF33" s="359">
        <v>16</v>
      </c>
      <c r="AG33" s="360"/>
      <c r="AH33" s="347">
        <v>102</v>
      </c>
      <c r="AI33" s="352">
        <v>5</v>
      </c>
      <c r="AJ33" s="539"/>
      <c r="AK33" s="539"/>
      <c r="AL33" s="539"/>
      <c r="AM33" s="539"/>
      <c r="AN33" s="543"/>
      <c r="AO33" s="539"/>
      <c r="AP33" s="539"/>
      <c r="AQ33" s="539"/>
      <c r="AR33" s="539"/>
      <c r="AS33" s="539"/>
      <c r="AT33" s="546"/>
      <c r="AU33" s="546"/>
      <c r="AV33" s="546"/>
      <c r="AW33" s="309"/>
      <c r="AX33" s="309"/>
      <c r="AY33" s="308"/>
      <c r="AZ33" s="308"/>
      <c r="BA33" s="308"/>
      <c r="BB33" s="308"/>
      <c r="BC33" s="308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</row>
    <row r="34" spans="1:114" ht="44.25" customHeight="1" thickBot="1" thickTop="1">
      <c r="A34" s="603" t="s">
        <v>367</v>
      </c>
      <c r="B34" s="604"/>
      <c r="C34" s="368">
        <v>1</v>
      </c>
      <c r="D34" s="221">
        <v>2</v>
      </c>
      <c r="E34" s="221">
        <f>SUM(E25:E33)</f>
        <v>0</v>
      </c>
      <c r="F34" s="221">
        <f>SUM(F25:F33)</f>
        <v>0</v>
      </c>
      <c r="G34" s="221">
        <f>SUM(G25:G33)</f>
        <v>0</v>
      </c>
      <c r="H34" s="221">
        <f>SUM(H25:H33)</f>
        <v>0</v>
      </c>
      <c r="I34" s="221">
        <f>SUM(I25:I33)/3</f>
        <v>15</v>
      </c>
      <c r="J34" s="221">
        <f>SUM(J25:J33)/3</f>
        <v>450</v>
      </c>
      <c r="K34" s="221">
        <f>SUM(K25:K33)/3</f>
        <v>144</v>
      </c>
      <c r="L34" s="221">
        <f>SUM(L25:L33)/3</f>
        <v>96</v>
      </c>
      <c r="M34" s="221">
        <f>SUM(M25:M33)/3</f>
        <v>48</v>
      </c>
      <c r="N34" s="221">
        <f aca="true" t="shared" si="9" ref="N34:BC34">SUM(N25:N33)</f>
        <v>0</v>
      </c>
      <c r="O34" s="221">
        <f>SUM(O25:O33)/3</f>
        <v>306</v>
      </c>
      <c r="P34" s="221">
        <f t="shared" si="9"/>
        <v>0</v>
      </c>
      <c r="Q34" s="221">
        <f t="shared" si="9"/>
        <v>0</v>
      </c>
      <c r="R34" s="221">
        <f t="shared" si="9"/>
        <v>0</v>
      </c>
      <c r="S34" s="221">
        <f t="shared" si="9"/>
        <v>0</v>
      </c>
      <c r="T34" s="221">
        <f t="shared" si="9"/>
        <v>0</v>
      </c>
      <c r="U34" s="221">
        <f t="shared" si="9"/>
        <v>0</v>
      </c>
      <c r="V34" s="221">
        <f t="shared" si="9"/>
        <v>0</v>
      </c>
      <c r="W34" s="221">
        <f t="shared" si="9"/>
        <v>0</v>
      </c>
      <c r="X34" s="221">
        <f t="shared" si="9"/>
        <v>0</v>
      </c>
      <c r="Y34" s="221">
        <f t="shared" si="9"/>
        <v>0</v>
      </c>
      <c r="Z34" s="221">
        <f>SUM(Z25:Z33)/3</f>
        <v>64</v>
      </c>
      <c r="AA34" s="221">
        <f>SUM(AA25:AA33)/3</f>
        <v>32</v>
      </c>
      <c r="AB34" s="221">
        <f t="shared" si="9"/>
        <v>0</v>
      </c>
      <c r="AC34" s="221">
        <f>SUM(AC25:AC33)/3</f>
        <v>204</v>
      </c>
      <c r="AD34" s="405">
        <f>SUM(AD25:AD33)/3</f>
        <v>10</v>
      </c>
      <c r="AE34" s="221">
        <f>SUM(AE25:AE33)/3</f>
        <v>32</v>
      </c>
      <c r="AF34" s="221">
        <f>SUM(AF25:AF33)/3</f>
        <v>16</v>
      </c>
      <c r="AG34" s="221">
        <f t="shared" si="9"/>
        <v>0</v>
      </c>
      <c r="AH34" s="221">
        <f>SUM(AH25:AH33)/3</f>
        <v>102</v>
      </c>
      <c r="AI34" s="221">
        <f>SUM(AI25:AI33)/3</f>
        <v>5</v>
      </c>
      <c r="AJ34" s="221">
        <f t="shared" si="9"/>
        <v>0</v>
      </c>
      <c r="AK34" s="221">
        <f t="shared" si="9"/>
        <v>0</v>
      </c>
      <c r="AL34" s="221">
        <f t="shared" si="9"/>
        <v>0</v>
      </c>
      <c r="AM34" s="221">
        <f t="shared" si="9"/>
        <v>0</v>
      </c>
      <c r="AN34" s="221">
        <f t="shared" si="9"/>
        <v>0</v>
      </c>
      <c r="AO34" s="221">
        <f t="shared" si="9"/>
        <v>0</v>
      </c>
      <c r="AP34" s="221">
        <f t="shared" si="9"/>
        <v>0</v>
      </c>
      <c r="AQ34" s="221">
        <f t="shared" si="9"/>
        <v>0</v>
      </c>
      <c r="AR34" s="221">
        <f t="shared" si="9"/>
        <v>0</v>
      </c>
      <c r="AS34" s="221">
        <f t="shared" si="9"/>
        <v>0</v>
      </c>
      <c r="AT34" s="221">
        <f t="shared" si="9"/>
        <v>0</v>
      </c>
      <c r="AU34" s="221">
        <f t="shared" si="9"/>
        <v>0</v>
      </c>
      <c r="AV34" s="221">
        <f t="shared" si="9"/>
        <v>0</v>
      </c>
      <c r="AW34" s="221">
        <f t="shared" si="9"/>
        <v>0</v>
      </c>
      <c r="AX34" s="221">
        <f t="shared" si="9"/>
        <v>0</v>
      </c>
      <c r="AY34" s="221">
        <f t="shared" si="9"/>
        <v>0</v>
      </c>
      <c r="AZ34" s="221">
        <f t="shared" si="9"/>
        <v>0</v>
      </c>
      <c r="BA34" s="221">
        <f t="shared" si="9"/>
        <v>0</v>
      </c>
      <c r="BB34" s="221">
        <f t="shared" si="9"/>
        <v>0</v>
      </c>
      <c r="BC34" s="221">
        <f t="shared" si="9"/>
        <v>0</v>
      </c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</row>
    <row r="35" spans="1:114" s="317" customFormat="1" ht="22.5" customHeight="1" thickBot="1" thickTop="1">
      <c r="A35" s="584" t="s">
        <v>340</v>
      </c>
      <c r="B35" s="585"/>
      <c r="C35" s="315">
        <f>SUM(C23,C34)</f>
        <v>4</v>
      </c>
      <c r="D35" s="315">
        <f>SUM(D23,D34)</f>
        <v>4</v>
      </c>
      <c r="E35" s="315">
        <f>SUM(E20:E33)</f>
        <v>0</v>
      </c>
      <c r="F35" s="315">
        <f>SUM(F20:F33)</f>
        <v>0</v>
      </c>
      <c r="G35" s="315">
        <f>SUM(G20:G33)</f>
        <v>0</v>
      </c>
      <c r="H35" s="315"/>
      <c r="I35" s="315">
        <f>I23+I34</f>
        <v>30</v>
      </c>
      <c r="J35" s="315">
        <f aca="true" t="shared" si="10" ref="J35:Q35">J23+J34</f>
        <v>900</v>
      </c>
      <c r="K35" s="315">
        <f t="shared" si="10"/>
        <v>274</v>
      </c>
      <c r="L35" s="315">
        <f t="shared" si="10"/>
        <v>168</v>
      </c>
      <c r="M35" s="315">
        <f t="shared" si="10"/>
        <v>48</v>
      </c>
      <c r="N35" s="315">
        <f t="shared" si="10"/>
        <v>58</v>
      </c>
      <c r="O35" s="315">
        <f t="shared" si="10"/>
        <v>626</v>
      </c>
      <c r="P35" s="315">
        <f t="shared" si="10"/>
        <v>0</v>
      </c>
      <c r="Q35" s="315">
        <f t="shared" si="10"/>
        <v>0</v>
      </c>
      <c r="R35" s="315">
        <f>SUM(R20:R33)</f>
        <v>0</v>
      </c>
      <c r="S35" s="315">
        <f aca="true" t="shared" si="11" ref="S35:AK35">S23+S34</f>
        <v>0</v>
      </c>
      <c r="T35" s="315">
        <f t="shared" si="11"/>
        <v>0</v>
      </c>
      <c r="U35" s="315">
        <f t="shared" si="11"/>
        <v>0</v>
      </c>
      <c r="V35" s="315">
        <f t="shared" si="11"/>
        <v>0</v>
      </c>
      <c r="W35" s="315">
        <f t="shared" si="11"/>
        <v>0</v>
      </c>
      <c r="X35" s="315">
        <f t="shared" si="11"/>
        <v>0</v>
      </c>
      <c r="Y35" s="315">
        <f t="shared" si="11"/>
        <v>0</v>
      </c>
      <c r="Z35" s="315">
        <f t="shared" si="11"/>
        <v>112</v>
      </c>
      <c r="AA35" s="315">
        <f t="shared" si="11"/>
        <v>32</v>
      </c>
      <c r="AB35" s="315">
        <f t="shared" si="11"/>
        <v>42</v>
      </c>
      <c r="AC35" s="315">
        <f t="shared" si="11"/>
        <v>384</v>
      </c>
      <c r="AD35" s="315">
        <f t="shared" si="11"/>
        <v>19</v>
      </c>
      <c r="AE35" s="315">
        <f t="shared" si="11"/>
        <v>56</v>
      </c>
      <c r="AF35" s="315">
        <f t="shared" si="11"/>
        <v>16</v>
      </c>
      <c r="AG35" s="315">
        <f t="shared" si="11"/>
        <v>16</v>
      </c>
      <c r="AH35" s="315">
        <f t="shared" si="11"/>
        <v>242</v>
      </c>
      <c r="AI35" s="315">
        <f t="shared" si="11"/>
        <v>11</v>
      </c>
      <c r="AJ35" s="315">
        <f t="shared" si="11"/>
        <v>0</v>
      </c>
      <c r="AK35" s="315">
        <f t="shared" si="11"/>
        <v>0</v>
      </c>
      <c r="AL35" s="315"/>
      <c r="AM35" s="315">
        <f aca="true" t="shared" si="12" ref="AM35:AX35">AM23+AM34</f>
        <v>0</v>
      </c>
      <c r="AN35" s="315">
        <f t="shared" si="12"/>
        <v>0</v>
      </c>
      <c r="AO35" s="315">
        <f t="shared" si="12"/>
        <v>0</v>
      </c>
      <c r="AP35" s="315">
        <f t="shared" si="12"/>
        <v>0</v>
      </c>
      <c r="AQ35" s="315">
        <f t="shared" si="12"/>
        <v>0</v>
      </c>
      <c r="AR35" s="315">
        <f t="shared" si="12"/>
        <v>0</v>
      </c>
      <c r="AS35" s="315">
        <f t="shared" si="12"/>
        <v>0</v>
      </c>
      <c r="AT35" s="315">
        <f t="shared" si="12"/>
        <v>0</v>
      </c>
      <c r="AU35" s="315">
        <f t="shared" si="12"/>
        <v>0</v>
      </c>
      <c r="AV35" s="315">
        <f t="shared" si="12"/>
        <v>0</v>
      </c>
      <c r="AW35" s="315">
        <f t="shared" si="12"/>
        <v>0</v>
      </c>
      <c r="AX35" s="315">
        <f t="shared" si="12"/>
        <v>0</v>
      </c>
      <c r="AY35" s="315">
        <f>SUM(AY20:AY33)</f>
        <v>0</v>
      </c>
      <c r="AZ35" s="315">
        <f>SUM(AZ20:AZ33)</f>
        <v>0</v>
      </c>
      <c r="BA35" s="315">
        <f>SUM(BA20:BA33)</f>
        <v>0</v>
      </c>
      <c r="BB35" s="315"/>
      <c r="BC35" s="315">
        <f>SUM(BC20:BC33)</f>
        <v>0</v>
      </c>
      <c r="BD35" s="316"/>
      <c r="BE35" s="316"/>
      <c r="BF35" s="316"/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6"/>
      <c r="CE35" s="316"/>
      <c r="CF35" s="316"/>
      <c r="CG35" s="316"/>
      <c r="CH35" s="316"/>
      <c r="CI35" s="316"/>
      <c r="CJ35" s="316"/>
      <c r="CK35" s="316"/>
      <c r="CL35" s="316"/>
      <c r="CM35" s="316"/>
      <c r="CN35" s="316"/>
      <c r="CO35" s="316"/>
      <c r="CP35" s="316"/>
      <c r="CQ35" s="316"/>
      <c r="CR35" s="316"/>
      <c r="CS35" s="316"/>
      <c r="CT35" s="316"/>
      <c r="CU35" s="316"/>
      <c r="CV35" s="316"/>
      <c r="CW35" s="316"/>
      <c r="CX35" s="316"/>
      <c r="CY35" s="316"/>
      <c r="CZ35" s="316"/>
      <c r="DA35" s="316"/>
      <c r="DB35" s="316"/>
      <c r="DC35" s="316"/>
      <c r="DD35" s="316"/>
      <c r="DE35" s="316"/>
      <c r="DF35" s="316"/>
      <c r="DG35" s="316"/>
      <c r="DH35" s="316"/>
      <c r="DI35" s="316"/>
      <c r="DJ35" s="316"/>
    </row>
    <row r="36" spans="1:114" ht="22.5" customHeight="1" thickTop="1">
      <c r="A36" s="596" t="s">
        <v>346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  <c r="AO36" s="597"/>
      <c r="AP36" s="597"/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597"/>
      <c r="BC36" s="597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</row>
    <row r="37" spans="1:114" ht="22.5" customHeight="1" thickBot="1">
      <c r="A37" s="208" t="s">
        <v>389</v>
      </c>
      <c r="B37" s="223" t="s">
        <v>390</v>
      </c>
      <c r="C37" s="209"/>
      <c r="D37" s="209">
        <v>7</v>
      </c>
      <c r="E37" s="209"/>
      <c r="F37" s="209"/>
      <c r="G37" s="209"/>
      <c r="H37" s="209"/>
      <c r="I37" s="204">
        <v>3</v>
      </c>
      <c r="J37" s="327">
        <f>SUM(K37,O37)</f>
        <v>90</v>
      </c>
      <c r="K37" s="328">
        <f>SUM(L37:N37)</f>
        <v>30</v>
      </c>
      <c r="L37" s="329">
        <f>P37+U37+Z37+AE37+AJ37+AO37+AT37</f>
        <v>0</v>
      </c>
      <c r="M37" s="329">
        <f>Q37+V37+AA37+AF37+AK37+AP37+AU37</f>
        <v>30</v>
      </c>
      <c r="N37" s="329">
        <f>R37+W37+AB37+AG37+AL37+AQ37+AV37</f>
        <v>0</v>
      </c>
      <c r="O37" s="330">
        <f>S37+X37+AC37+AH37+AM37+AR37+AW37</f>
        <v>60</v>
      </c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29"/>
      <c r="AF37" s="229"/>
      <c r="AG37" s="229"/>
      <c r="AH37" s="229"/>
      <c r="AI37" s="229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29"/>
      <c r="AU37" s="229">
        <v>30</v>
      </c>
      <c r="AV37" s="229"/>
      <c r="AW37" s="229">
        <v>60</v>
      </c>
      <c r="AX37" s="229">
        <v>3</v>
      </c>
      <c r="AY37" s="210"/>
      <c r="AZ37" s="210"/>
      <c r="BA37" s="210"/>
      <c r="BB37" s="210"/>
      <c r="BC37" s="210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</row>
    <row r="38" spans="1:114" ht="22.5" customHeight="1" thickBot="1" thickTop="1">
      <c r="A38" s="576" t="s">
        <v>350</v>
      </c>
      <c r="B38" s="577"/>
      <c r="C38" s="206"/>
      <c r="D38" s="207">
        <v>1</v>
      </c>
      <c r="E38" s="206">
        <f>SUM(E37:E37)</f>
        <v>0</v>
      </c>
      <c r="F38" s="206">
        <f>SUM(F37:F37)</f>
        <v>0</v>
      </c>
      <c r="G38" s="206">
        <f>SUM(G37:G37)</f>
        <v>0</v>
      </c>
      <c r="H38" s="206"/>
      <c r="I38" s="206">
        <f aca="true" t="shared" si="13" ref="I38:AG38">SUM(I37:I37)</f>
        <v>3</v>
      </c>
      <c r="J38" s="206">
        <f t="shared" si="13"/>
        <v>90</v>
      </c>
      <c r="K38" s="206">
        <f t="shared" si="13"/>
        <v>30</v>
      </c>
      <c r="L38" s="206">
        <f t="shared" si="13"/>
        <v>0</v>
      </c>
      <c r="M38" s="206">
        <f t="shared" si="13"/>
        <v>30</v>
      </c>
      <c r="N38" s="206">
        <f t="shared" si="13"/>
        <v>0</v>
      </c>
      <c r="O38" s="206">
        <f t="shared" si="13"/>
        <v>60</v>
      </c>
      <c r="P38" s="206">
        <f t="shared" si="13"/>
        <v>0</v>
      </c>
      <c r="Q38" s="206">
        <f t="shared" si="13"/>
        <v>0</v>
      </c>
      <c r="R38" s="206">
        <f t="shared" si="13"/>
        <v>0</v>
      </c>
      <c r="S38" s="206">
        <f t="shared" si="13"/>
        <v>0</v>
      </c>
      <c r="T38" s="206">
        <f t="shared" si="13"/>
        <v>0</v>
      </c>
      <c r="U38" s="206">
        <f t="shared" si="13"/>
        <v>0</v>
      </c>
      <c r="V38" s="206">
        <f t="shared" si="13"/>
        <v>0</v>
      </c>
      <c r="W38" s="206">
        <f t="shared" si="13"/>
        <v>0</v>
      </c>
      <c r="X38" s="206">
        <f t="shared" si="13"/>
        <v>0</v>
      </c>
      <c r="Y38" s="206">
        <f t="shared" si="13"/>
        <v>0</v>
      </c>
      <c r="Z38" s="206">
        <f t="shared" si="13"/>
        <v>0</v>
      </c>
      <c r="AA38" s="206">
        <f t="shared" si="13"/>
        <v>0</v>
      </c>
      <c r="AB38" s="206">
        <f t="shared" si="13"/>
        <v>0</v>
      </c>
      <c r="AC38" s="206">
        <f t="shared" si="13"/>
        <v>0</v>
      </c>
      <c r="AD38" s="206">
        <f t="shared" si="13"/>
        <v>0</v>
      </c>
      <c r="AE38" s="206">
        <f t="shared" si="13"/>
        <v>0</v>
      </c>
      <c r="AF38" s="206">
        <f t="shared" si="13"/>
        <v>0</v>
      </c>
      <c r="AG38" s="206">
        <f t="shared" si="13"/>
        <v>0</v>
      </c>
      <c r="AH38" s="206"/>
      <c r="AI38" s="206">
        <f>SUM(AI37:AI37)</f>
        <v>0</v>
      </c>
      <c r="AJ38" s="206">
        <f>SUM(AJ37:AJ37)</f>
        <v>0</v>
      </c>
      <c r="AK38" s="206">
        <f>SUM(AK37:AK37)</f>
        <v>0</v>
      </c>
      <c r="AL38" s="206">
        <f>SUM(AL37:AL37)</f>
        <v>0</v>
      </c>
      <c r="AM38" s="206"/>
      <c r="AN38" s="206">
        <f>SUM(AN37:AN37)</f>
        <v>0</v>
      </c>
      <c r="AO38" s="206">
        <f>SUM(AO37:AO37)</f>
        <v>0</v>
      </c>
      <c r="AP38" s="206">
        <f>SUM(AP37:AP37)</f>
        <v>0</v>
      </c>
      <c r="AQ38" s="206">
        <f>SUM(AQ37:AQ37)</f>
        <v>0</v>
      </c>
      <c r="AR38" s="206"/>
      <c r="AS38" s="206">
        <f>SUM(AS37:AS37)</f>
        <v>0</v>
      </c>
      <c r="AT38" s="307">
        <f>SUM(AT37:AT37)</f>
        <v>0</v>
      </c>
      <c r="AU38" s="307">
        <f>SUM(AU37:AU37)</f>
        <v>30</v>
      </c>
      <c r="AV38" s="307">
        <f>SUM(AV37:AV37)</f>
        <v>0</v>
      </c>
      <c r="AW38" s="307">
        <v>60</v>
      </c>
      <c r="AX38" s="307">
        <f>SUM(AX37:AX37)</f>
        <v>3</v>
      </c>
      <c r="AY38" s="206">
        <f>SUM(AY37:AY37)</f>
        <v>0</v>
      </c>
      <c r="AZ38" s="206">
        <f>SUM(AZ37:AZ37)</f>
        <v>0</v>
      </c>
      <c r="BA38" s="206">
        <f>SUM(BA37:BA37)</f>
        <v>0</v>
      </c>
      <c r="BB38" s="206"/>
      <c r="BC38" s="206">
        <f>SUM(BC37:BC37)</f>
        <v>0</v>
      </c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</row>
    <row r="39" spans="1:114" ht="22.5" customHeight="1" hidden="1" thickTop="1">
      <c r="A39" s="596" t="s">
        <v>347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7"/>
      <c r="U39" s="597"/>
      <c r="V39" s="597"/>
      <c r="W39" s="597"/>
      <c r="X39" s="597"/>
      <c r="Y39" s="597"/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597"/>
      <c r="AL39" s="597"/>
      <c r="AM39" s="597"/>
      <c r="AN39" s="597"/>
      <c r="AO39" s="597"/>
      <c r="AP39" s="597"/>
      <c r="AQ39" s="597"/>
      <c r="AR39" s="597"/>
      <c r="AS39" s="597"/>
      <c r="AT39" s="597"/>
      <c r="AU39" s="597"/>
      <c r="AV39" s="597"/>
      <c r="AW39" s="597"/>
      <c r="AX39" s="597"/>
      <c r="AY39" s="597"/>
      <c r="AZ39" s="597"/>
      <c r="BA39" s="597"/>
      <c r="BB39" s="597"/>
      <c r="BC39" s="597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</row>
    <row r="40" spans="1:114" ht="22.5" customHeight="1" hidden="1">
      <c r="A40" s="208"/>
      <c r="B40" s="223"/>
      <c r="C40" s="209"/>
      <c r="D40" s="209"/>
      <c r="E40" s="209"/>
      <c r="F40" s="209"/>
      <c r="G40" s="209"/>
      <c r="H40" s="209"/>
      <c r="I40" s="204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29"/>
      <c r="AF40" s="229"/>
      <c r="AG40" s="229"/>
      <c r="AH40" s="229"/>
      <c r="AI40" s="229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29"/>
      <c r="AU40" s="229"/>
      <c r="AV40" s="229"/>
      <c r="AW40" s="229"/>
      <c r="AX40" s="229"/>
      <c r="AY40" s="210"/>
      <c r="AZ40" s="210"/>
      <c r="BA40" s="210"/>
      <c r="BB40" s="210"/>
      <c r="BC40" s="210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</row>
    <row r="41" spans="1:114" ht="22.5" customHeight="1" hidden="1" thickBot="1">
      <c r="A41" s="211"/>
      <c r="B41" s="222"/>
      <c r="C41" s="212"/>
      <c r="D41" s="212"/>
      <c r="E41" s="212"/>
      <c r="F41" s="212"/>
      <c r="G41" s="212"/>
      <c r="H41" s="212"/>
      <c r="I41" s="204"/>
      <c r="J41" s="210"/>
      <c r="K41" s="210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30"/>
      <c r="AF41" s="230"/>
      <c r="AG41" s="230"/>
      <c r="AH41" s="230"/>
      <c r="AI41" s="230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30"/>
      <c r="AU41" s="230"/>
      <c r="AV41" s="230"/>
      <c r="AW41" s="230"/>
      <c r="AX41" s="230"/>
      <c r="AY41" s="213"/>
      <c r="AZ41" s="213"/>
      <c r="BA41" s="213"/>
      <c r="BB41" s="213"/>
      <c r="BC41" s="213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</row>
    <row r="42" spans="1:114" ht="22.5" customHeight="1" hidden="1" thickBot="1" thickTop="1">
      <c r="A42" s="576" t="s">
        <v>351</v>
      </c>
      <c r="B42" s="577"/>
      <c r="C42" s="206"/>
      <c r="D42" s="207"/>
      <c r="E42" s="206">
        <f aca="true" t="shared" si="14" ref="E42:AS42">SUM(E40:E41)</f>
        <v>0</v>
      </c>
      <c r="F42" s="206">
        <f t="shared" si="14"/>
        <v>0</v>
      </c>
      <c r="G42" s="206">
        <f t="shared" si="14"/>
        <v>0</v>
      </c>
      <c r="H42" s="206"/>
      <c r="I42" s="206">
        <f t="shared" si="14"/>
        <v>0</v>
      </c>
      <c r="J42" s="206">
        <f t="shared" si="14"/>
        <v>0</v>
      </c>
      <c r="K42" s="206">
        <f t="shared" si="14"/>
        <v>0</v>
      </c>
      <c r="L42" s="206">
        <f t="shared" si="14"/>
        <v>0</v>
      </c>
      <c r="M42" s="206">
        <f t="shared" si="14"/>
        <v>0</v>
      </c>
      <c r="N42" s="206">
        <f t="shared" si="14"/>
        <v>0</v>
      </c>
      <c r="O42" s="206">
        <f t="shared" si="14"/>
        <v>0</v>
      </c>
      <c r="P42" s="206">
        <f t="shared" si="14"/>
        <v>0</v>
      </c>
      <c r="Q42" s="206">
        <f t="shared" si="14"/>
        <v>0</v>
      </c>
      <c r="R42" s="206">
        <f t="shared" si="14"/>
        <v>0</v>
      </c>
      <c r="S42" s="206">
        <f>SUM(S40:S41)</f>
        <v>0</v>
      </c>
      <c r="T42" s="206">
        <f t="shared" si="14"/>
        <v>0</v>
      </c>
      <c r="U42" s="206">
        <f t="shared" si="14"/>
        <v>0</v>
      </c>
      <c r="V42" s="206">
        <f t="shared" si="14"/>
        <v>0</v>
      </c>
      <c r="W42" s="206">
        <f t="shared" si="14"/>
        <v>0</v>
      </c>
      <c r="X42" s="206">
        <f t="shared" si="14"/>
        <v>0</v>
      </c>
      <c r="Y42" s="206">
        <f t="shared" si="14"/>
        <v>0</v>
      </c>
      <c r="Z42" s="206">
        <f t="shared" si="14"/>
        <v>0</v>
      </c>
      <c r="AA42" s="206">
        <f t="shared" si="14"/>
        <v>0</v>
      </c>
      <c r="AB42" s="206">
        <f t="shared" si="14"/>
        <v>0</v>
      </c>
      <c r="AC42" s="206">
        <f>SUM(AC40:AC41)</f>
        <v>0</v>
      </c>
      <c r="AD42" s="206">
        <f t="shared" si="14"/>
        <v>0</v>
      </c>
      <c r="AE42" s="206">
        <f t="shared" si="14"/>
        <v>0</v>
      </c>
      <c r="AF42" s="206">
        <f t="shared" si="14"/>
        <v>0</v>
      </c>
      <c r="AG42" s="206">
        <f t="shared" si="14"/>
        <v>0</v>
      </c>
      <c r="AH42" s="206"/>
      <c r="AI42" s="206">
        <f t="shared" si="14"/>
        <v>0</v>
      </c>
      <c r="AJ42" s="206">
        <f t="shared" si="14"/>
        <v>0</v>
      </c>
      <c r="AK42" s="206">
        <f t="shared" si="14"/>
        <v>0</v>
      </c>
      <c r="AL42" s="206">
        <f t="shared" si="14"/>
        <v>0</v>
      </c>
      <c r="AM42" s="206"/>
      <c r="AN42" s="206">
        <f t="shared" si="14"/>
        <v>0</v>
      </c>
      <c r="AO42" s="206">
        <f t="shared" si="14"/>
        <v>0</v>
      </c>
      <c r="AP42" s="206">
        <f t="shared" si="14"/>
        <v>0</v>
      </c>
      <c r="AQ42" s="206">
        <f t="shared" si="14"/>
        <v>0</v>
      </c>
      <c r="AR42" s="206"/>
      <c r="AS42" s="206">
        <f t="shared" si="14"/>
        <v>0</v>
      </c>
      <c r="AT42" s="307">
        <f aca="true" t="shared" si="15" ref="AT42:BC42">SUM(AT40:AT41)</f>
        <v>0</v>
      </c>
      <c r="AU42" s="307">
        <f t="shared" si="15"/>
        <v>0</v>
      </c>
      <c r="AV42" s="307">
        <f t="shared" si="15"/>
        <v>0</v>
      </c>
      <c r="AW42" s="307"/>
      <c r="AX42" s="307">
        <f t="shared" si="15"/>
        <v>0</v>
      </c>
      <c r="AY42" s="206">
        <f t="shared" si="15"/>
        <v>0</v>
      </c>
      <c r="AZ42" s="206">
        <f t="shared" si="15"/>
        <v>0</v>
      </c>
      <c r="BA42" s="206">
        <f t="shared" si="15"/>
        <v>0</v>
      </c>
      <c r="BB42" s="206"/>
      <c r="BC42" s="206">
        <f t="shared" si="15"/>
        <v>0</v>
      </c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</row>
    <row r="43" spans="1:114" s="320" customFormat="1" ht="22.5" customHeight="1" thickBot="1" thickTop="1">
      <c r="A43" s="584" t="s">
        <v>277</v>
      </c>
      <c r="B43" s="585"/>
      <c r="C43" s="318">
        <f>C17+C35+C38+C42</f>
        <v>7</v>
      </c>
      <c r="D43" s="318">
        <f>D17+D35+D38+D42</f>
        <v>11</v>
      </c>
      <c r="E43" s="318">
        <f>E17+E35+E38+E42</f>
        <v>0</v>
      </c>
      <c r="F43" s="318">
        <f>F17+F35+F38+F42</f>
        <v>0</v>
      </c>
      <c r="G43" s="318">
        <f>G17+G35+G38+G42</f>
        <v>0</v>
      </c>
      <c r="H43" s="318"/>
      <c r="I43" s="318">
        <f aca="true" t="shared" si="16" ref="I43:BB43">I17+I35+I38+I42</f>
        <v>60</v>
      </c>
      <c r="J43" s="318">
        <f t="shared" si="16"/>
        <v>1800</v>
      </c>
      <c r="K43" s="318">
        <f t="shared" si="16"/>
        <v>544</v>
      </c>
      <c r="L43" s="318">
        <f t="shared" si="16"/>
        <v>240</v>
      </c>
      <c r="M43" s="318">
        <f t="shared" si="16"/>
        <v>210</v>
      </c>
      <c r="N43" s="318">
        <f t="shared" si="16"/>
        <v>94</v>
      </c>
      <c r="O43" s="318">
        <f t="shared" si="16"/>
        <v>1256</v>
      </c>
      <c r="P43" s="318">
        <f t="shared" si="16"/>
        <v>32</v>
      </c>
      <c r="Q43" s="318">
        <f t="shared" si="16"/>
        <v>44</v>
      </c>
      <c r="R43" s="318">
        <f t="shared" si="16"/>
        <v>14</v>
      </c>
      <c r="S43" s="318">
        <f t="shared" si="16"/>
        <v>180</v>
      </c>
      <c r="T43" s="318">
        <f t="shared" si="16"/>
        <v>9</v>
      </c>
      <c r="U43" s="318">
        <f t="shared" si="16"/>
        <v>28</v>
      </c>
      <c r="V43" s="318">
        <f t="shared" si="16"/>
        <v>38</v>
      </c>
      <c r="W43" s="318">
        <f t="shared" si="16"/>
        <v>14</v>
      </c>
      <c r="X43" s="318">
        <f t="shared" si="16"/>
        <v>190</v>
      </c>
      <c r="Y43" s="318">
        <f t="shared" si="16"/>
        <v>9</v>
      </c>
      <c r="Z43" s="318">
        <f t="shared" si="16"/>
        <v>124</v>
      </c>
      <c r="AA43" s="318">
        <f t="shared" si="16"/>
        <v>62</v>
      </c>
      <c r="AB43" s="318">
        <f t="shared" si="16"/>
        <v>50</v>
      </c>
      <c r="AC43" s="318">
        <f t="shared" si="16"/>
        <v>514</v>
      </c>
      <c r="AD43" s="318">
        <f t="shared" si="16"/>
        <v>25</v>
      </c>
      <c r="AE43" s="318">
        <f t="shared" si="16"/>
        <v>56</v>
      </c>
      <c r="AF43" s="318">
        <f t="shared" si="16"/>
        <v>36</v>
      </c>
      <c r="AG43" s="318">
        <f t="shared" si="16"/>
        <v>16</v>
      </c>
      <c r="AH43" s="318">
        <f t="shared" si="16"/>
        <v>312</v>
      </c>
      <c r="AI43" s="318">
        <f t="shared" si="16"/>
        <v>14</v>
      </c>
      <c r="AJ43" s="318">
        <f t="shared" si="16"/>
        <v>0</v>
      </c>
      <c r="AK43" s="318">
        <f t="shared" si="16"/>
        <v>0</v>
      </c>
      <c r="AL43" s="318">
        <f t="shared" si="16"/>
        <v>0</v>
      </c>
      <c r="AM43" s="318">
        <f t="shared" si="16"/>
        <v>0</v>
      </c>
      <c r="AN43" s="318">
        <f t="shared" si="16"/>
        <v>0</v>
      </c>
      <c r="AO43" s="318">
        <f t="shared" si="16"/>
        <v>0</v>
      </c>
      <c r="AP43" s="318">
        <f t="shared" si="16"/>
        <v>0</v>
      </c>
      <c r="AQ43" s="318">
        <f t="shared" si="16"/>
        <v>0</v>
      </c>
      <c r="AR43" s="318">
        <f t="shared" si="16"/>
        <v>0</v>
      </c>
      <c r="AS43" s="318">
        <f t="shared" si="16"/>
        <v>0</v>
      </c>
      <c r="AT43" s="318">
        <f t="shared" si="16"/>
        <v>0</v>
      </c>
      <c r="AU43" s="315">
        <f t="shared" si="16"/>
        <v>30</v>
      </c>
      <c r="AV43" s="315">
        <f t="shared" si="16"/>
        <v>0</v>
      </c>
      <c r="AW43" s="315">
        <f t="shared" si="16"/>
        <v>60</v>
      </c>
      <c r="AX43" s="318">
        <f t="shared" si="16"/>
        <v>3</v>
      </c>
      <c r="AY43" s="315">
        <f t="shared" si="16"/>
        <v>0</v>
      </c>
      <c r="AZ43" s="318">
        <f t="shared" si="16"/>
        <v>0</v>
      </c>
      <c r="BA43" s="318">
        <f t="shared" si="16"/>
        <v>0</v>
      </c>
      <c r="BB43" s="318">
        <f t="shared" si="16"/>
        <v>0</v>
      </c>
      <c r="BC43" s="331"/>
      <c r="BD43" s="331">
        <f>BD17+BD35+BD38+BD42</f>
        <v>0</v>
      </c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  <c r="CC43" s="319"/>
      <c r="CD43" s="319"/>
      <c r="CE43" s="319"/>
      <c r="CF43" s="319"/>
      <c r="CG43" s="319"/>
      <c r="CH43" s="319"/>
      <c r="CI43" s="319"/>
      <c r="CJ43" s="319"/>
      <c r="CK43" s="319"/>
      <c r="CL43" s="319"/>
      <c r="CM43" s="319"/>
      <c r="CN43" s="319"/>
      <c r="CO43" s="319"/>
      <c r="CP43" s="319"/>
      <c r="CQ43" s="319"/>
      <c r="CR43" s="319"/>
      <c r="CS43" s="319"/>
      <c r="CT43" s="319"/>
      <c r="CU43" s="319"/>
      <c r="CV43" s="319"/>
      <c r="CW43" s="319"/>
      <c r="CX43" s="319"/>
      <c r="CY43" s="319"/>
      <c r="CZ43" s="319"/>
      <c r="DA43" s="319"/>
      <c r="DB43" s="319"/>
      <c r="DC43" s="319"/>
      <c r="DD43" s="319"/>
      <c r="DE43" s="319"/>
      <c r="DF43" s="319"/>
      <c r="DG43" s="319"/>
      <c r="DH43" s="319"/>
      <c r="DI43" s="319"/>
      <c r="DJ43" s="319"/>
    </row>
    <row r="44" spans="1:114" ht="33" customHeight="1" thickBot="1" thickTop="1">
      <c r="A44" s="214"/>
      <c r="B44" s="595" t="s">
        <v>401</v>
      </c>
      <c r="C44" s="595"/>
      <c r="D44" s="255"/>
      <c r="E44" s="255"/>
      <c r="F44" s="256"/>
      <c r="G44" s="256"/>
      <c r="H44" s="255"/>
      <c r="I44" s="255"/>
      <c r="J44" s="218"/>
      <c r="K44" s="589" t="s">
        <v>348</v>
      </c>
      <c r="L44" s="590"/>
      <c r="M44" s="590"/>
      <c r="N44" s="590"/>
      <c r="O44" s="591"/>
      <c r="P44" s="562">
        <f>SUM(P43:R43)</f>
        <v>90</v>
      </c>
      <c r="Q44" s="562"/>
      <c r="R44" s="562"/>
      <c r="S44" s="562"/>
      <c r="T44" s="562"/>
      <c r="U44" s="562">
        <f>SUM(U43:W43)</f>
        <v>80</v>
      </c>
      <c r="V44" s="562"/>
      <c r="W44" s="562"/>
      <c r="X44" s="562"/>
      <c r="Y44" s="562"/>
      <c r="Z44" s="562">
        <f>SUM(Z43:AB43)</f>
        <v>236</v>
      </c>
      <c r="AA44" s="562"/>
      <c r="AB44" s="562"/>
      <c r="AC44" s="562"/>
      <c r="AD44" s="562"/>
      <c r="AE44" s="562">
        <f>AE43+AF43+AG43</f>
        <v>108</v>
      </c>
      <c r="AF44" s="562"/>
      <c r="AG44" s="562"/>
      <c r="AH44" s="562"/>
      <c r="AI44" s="562"/>
      <c r="AJ44" s="562">
        <f>AJ43+AK43+AL43</f>
        <v>0</v>
      </c>
      <c r="AK44" s="562"/>
      <c r="AL44" s="562"/>
      <c r="AM44" s="562"/>
      <c r="AN44" s="562"/>
      <c r="AO44" s="562">
        <f>AO43+AP43+AQ43</f>
        <v>0</v>
      </c>
      <c r="AP44" s="562"/>
      <c r="AQ44" s="562"/>
      <c r="AR44" s="562"/>
      <c r="AS44" s="562"/>
      <c r="AT44" s="562">
        <f>AT43+AU43+AV43</f>
        <v>30</v>
      </c>
      <c r="AU44" s="562"/>
      <c r="AV44" s="562"/>
      <c r="AW44" s="562"/>
      <c r="AX44" s="562"/>
      <c r="AY44" s="563"/>
      <c r="AZ44" s="563"/>
      <c r="BA44" s="563"/>
      <c r="BB44" s="563"/>
      <c r="BC44" s="563"/>
      <c r="BD44" s="318">
        <f>SUM(P44:AX44)</f>
        <v>544</v>
      </c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</row>
    <row r="45" spans="1:114" ht="27.75" customHeight="1" thickBot="1" thickTop="1">
      <c r="A45" s="215"/>
      <c r="B45" s="594" t="s">
        <v>400</v>
      </c>
      <c r="C45" s="594"/>
      <c r="D45" s="200"/>
      <c r="E45" s="200"/>
      <c r="F45" s="200"/>
      <c r="G45" s="200"/>
      <c r="H45" s="200"/>
      <c r="I45" s="200"/>
      <c r="J45" s="272"/>
      <c r="K45" s="586" t="s">
        <v>262</v>
      </c>
      <c r="L45" s="587"/>
      <c r="M45" s="587"/>
      <c r="N45" s="587"/>
      <c r="O45" s="588"/>
      <c r="P45" s="563"/>
      <c r="Q45" s="563"/>
      <c r="R45" s="563"/>
      <c r="S45" s="563"/>
      <c r="T45" s="563"/>
      <c r="U45" s="581">
        <v>1</v>
      </c>
      <c r="V45" s="581"/>
      <c r="W45" s="581"/>
      <c r="X45" s="581"/>
      <c r="Y45" s="581"/>
      <c r="Z45" s="581">
        <v>3</v>
      </c>
      <c r="AA45" s="581"/>
      <c r="AB45" s="581"/>
      <c r="AC45" s="581"/>
      <c r="AD45" s="581"/>
      <c r="AE45" s="581">
        <v>3</v>
      </c>
      <c r="AF45" s="581"/>
      <c r="AG45" s="581"/>
      <c r="AH45" s="581"/>
      <c r="AI45" s="581"/>
      <c r="AJ45" s="563"/>
      <c r="AK45" s="563"/>
      <c r="AL45" s="563"/>
      <c r="AM45" s="563"/>
      <c r="AN45" s="563"/>
      <c r="AO45" s="563"/>
      <c r="AP45" s="563"/>
      <c r="AQ45" s="563"/>
      <c r="AR45" s="563"/>
      <c r="AS45" s="563"/>
      <c r="AT45" s="562"/>
      <c r="AU45" s="562"/>
      <c r="AV45" s="562"/>
      <c r="AW45" s="562"/>
      <c r="AX45" s="562"/>
      <c r="AY45" s="563"/>
      <c r="AZ45" s="563"/>
      <c r="BA45" s="563"/>
      <c r="BB45" s="563"/>
      <c r="BC45" s="563"/>
      <c r="BD45" s="318">
        <f>SUM(P45:AI45)</f>
        <v>7</v>
      </c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</row>
    <row r="46" spans="1:114" ht="27.75" customHeight="1" thickBot="1" thickTop="1">
      <c r="A46" s="215"/>
      <c r="B46" s="594"/>
      <c r="C46" s="594"/>
      <c r="D46" s="217"/>
      <c r="E46" s="217"/>
      <c r="F46" s="217"/>
      <c r="G46" s="217"/>
      <c r="H46" s="217"/>
      <c r="I46" s="217"/>
      <c r="J46" s="217"/>
      <c r="K46" s="586" t="s">
        <v>129</v>
      </c>
      <c r="L46" s="587"/>
      <c r="M46" s="587"/>
      <c r="N46" s="587"/>
      <c r="O46" s="588"/>
      <c r="P46" s="563">
        <v>3</v>
      </c>
      <c r="Q46" s="563"/>
      <c r="R46" s="563"/>
      <c r="S46" s="563"/>
      <c r="T46" s="563"/>
      <c r="U46" s="581">
        <v>2</v>
      </c>
      <c r="V46" s="581"/>
      <c r="W46" s="581"/>
      <c r="X46" s="581"/>
      <c r="Y46" s="581"/>
      <c r="Z46" s="581">
        <v>4</v>
      </c>
      <c r="AA46" s="581"/>
      <c r="AB46" s="581"/>
      <c r="AC46" s="581"/>
      <c r="AD46" s="581"/>
      <c r="AE46" s="581">
        <v>1</v>
      </c>
      <c r="AF46" s="581"/>
      <c r="AG46" s="581"/>
      <c r="AH46" s="581"/>
      <c r="AI46" s="581"/>
      <c r="AJ46" s="563"/>
      <c r="AK46" s="563"/>
      <c r="AL46" s="563"/>
      <c r="AM46" s="563"/>
      <c r="AN46" s="563"/>
      <c r="AO46" s="563"/>
      <c r="AP46" s="563"/>
      <c r="AQ46" s="563"/>
      <c r="AR46" s="563"/>
      <c r="AS46" s="563"/>
      <c r="AT46" s="562">
        <v>1</v>
      </c>
      <c r="AU46" s="562"/>
      <c r="AV46" s="562"/>
      <c r="AW46" s="562"/>
      <c r="AX46" s="562"/>
      <c r="AY46" s="563"/>
      <c r="AZ46" s="563"/>
      <c r="BA46" s="563"/>
      <c r="BB46" s="563"/>
      <c r="BC46" s="563"/>
      <c r="BD46" s="318">
        <f>P46+U46+Z46+AE46+AJ46+AO46+AT46+AY46</f>
        <v>11</v>
      </c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</row>
    <row r="47" spans="1:114" ht="40.5" customHeight="1" thickTop="1">
      <c r="A47" s="200"/>
      <c r="B47" s="216" t="s">
        <v>302</v>
      </c>
      <c r="C47" s="216"/>
      <c r="D47" s="216"/>
      <c r="E47" s="216"/>
      <c r="F47" s="216"/>
      <c r="G47" s="321" t="s">
        <v>399</v>
      </c>
      <c r="H47" s="321"/>
      <c r="I47" s="321"/>
      <c r="J47" s="321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43"/>
      <c r="AU47" s="243"/>
      <c r="AV47" s="243"/>
      <c r="AW47" s="243"/>
      <c r="AX47" s="243"/>
      <c r="AY47" s="216"/>
      <c r="AZ47" s="216"/>
      <c r="BA47" s="216"/>
      <c r="BB47" s="216"/>
      <c r="BC47" s="216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</row>
    <row r="48" spans="1:114" ht="18.75">
      <c r="A48" s="200"/>
      <c r="B48" s="216" t="s">
        <v>316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43"/>
      <c r="AU48" s="243"/>
      <c r="AV48" s="243"/>
      <c r="AW48" s="243"/>
      <c r="AX48" s="243"/>
      <c r="AY48" s="216"/>
      <c r="AZ48" s="216"/>
      <c r="BA48" s="216"/>
      <c r="BB48" s="216"/>
      <c r="BC48" s="216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</row>
    <row r="49" spans="1:114" ht="33.75" customHeight="1">
      <c r="A49" s="200"/>
      <c r="B49" s="216" t="s">
        <v>314</v>
      </c>
      <c r="C49" s="216"/>
      <c r="D49" s="216"/>
      <c r="E49" s="216"/>
      <c r="F49" s="216"/>
      <c r="G49" s="321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43"/>
      <c r="AU49" s="243"/>
      <c r="AV49" s="243"/>
      <c r="AW49" s="243"/>
      <c r="AX49" s="243"/>
      <c r="AY49" s="216"/>
      <c r="AZ49" s="216"/>
      <c r="BA49" s="216"/>
      <c r="BB49" s="216"/>
      <c r="BC49" s="216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</row>
    <row r="50" spans="1:114" ht="18.75">
      <c r="A50" s="200"/>
      <c r="B50" s="216" t="s">
        <v>316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43"/>
      <c r="AU50" s="243"/>
      <c r="AV50" s="243"/>
      <c r="AW50" s="243"/>
      <c r="AX50" s="243"/>
      <c r="AY50" s="216"/>
      <c r="AZ50" s="216"/>
      <c r="BA50" s="216"/>
      <c r="BB50" s="216"/>
      <c r="BC50" s="216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</row>
    <row r="51" spans="1:114" ht="18.75" hidden="1">
      <c r="A51" s="200"/>
      <c r="B51" s="216" t="s">
        <v>315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43"/>
      <c r="AU51" s="243"/>
      <c r="AV51" s="243"/>
      <c r="AW51" s="243"/>
      <c r="AX51" s="243"/>
      <c r="AY51" s="216"/>
      <c r="AZ51" s="216"/>
      <c r="BA51" s="216"/>
      <c r="BB51" s="216"/>
      <c r="BC51" s="216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</row>
    <row r="52" spans="1:114" ht="18.75" hidden="1">
      <c r="A52" s="200"/>
      <c r="B52" s="216" t="s">
        <v>316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43"/>
      <c r="AU52" s="243"/>
      <c r="AV52" s="243"/>
      <c r="AW52" s="243"/>
      <c r="AX52" s="243"/>
      <c r="AY52" s="216"/>
      <c r="AZ52" s="216"/>
      <c r="BA52" s="216"/>
      <c r="BB52" s="216"/>
      <c r="BC52" s="216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</row>
    <row r="53" spans="1:114" ht="37.5" customHeight="1">
      <c r="A53" s="200"/>
      <c r="B53" s="216" t="s">
        <v>303</v>
      </c>
      <c r="C53" s="216"/>
      <c r="D53" s="216"/>
      <c r="E53" s="216"/>
      <c r="F53" s="216"/>
      <c r="G53" s="321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43"/>
      <c r="AU53" s="243"/>
      <c r="AV53" s="243"/>
      <c r="AW53" s="243"/>
      <c r="AX53" s="243"/>
      <c r="AY53" s="216"/>
      <c r="AZ53" s="216"/>
      <c r="BA53" s="216"/>
      <c r="BB53" s="216"/>
      <c r="BC53" s="216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</row>
    <row r="54" spans="1:114" ht="18.75">
      <c r="A54" s="200"/>
      <c r="B54" s="216" t="s">
        <v>316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43"/>
      <c r="AU54" s="243"/>
      <c r="AV54" s="243"/>
      <c r="AW54" s="243"/>
      <c r="AX54" s="243"/>
      <c r="AY54" s="216"/>
      <c r="AZ54" s="216"/>
      <c r="BA54" s="216"/>
      <c r="BB54" s="216"/>
      <c r="BC54" s="216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</row>
    <row r="55" spans="1:114" ht="28.5" customHeight="1">
      <c r="A55" s="200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232"/>
      <c r="AF55" s="232"/>
      <c r="AG55" s="232"/>
      <c r="AH55" s="232"/>
      <c r="AI55" s="232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</row>
    <row r="56" spans="1:114" ht="39.75" customHeight="1">
      <c r="A56" s="199"/>
      <c r="B56" s="291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89"/>
      <c r="P56" s="289"/>
      <c r="Q56" s="289"/>
      <c r="R56" s="289"/>
      <c r="S56" s="289"/>
      <c r="T56" s="288"/>
      <c r="U56" s="288"/>
      <c r="V56" s="288"/>
      <c r="W56" s="288"/>
      <c r="X56" s="289"/>
      <c r="Y56" s="288"/>
      <c r="Z56" s="288"/>
      <c r="AA56" s="288"/>
      <c r="AB56" s="288"/>
      <c r="AC56" s="289"/>
      <c r="AD56" s="288"/>
      <c r="AE56" s="290"/>
      <c r="AF56" s="290"/>
      <c r="AG56" s="290"/>
      <c r="AH56" s="233"/>
      <c r="AI56" s="233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33"/>
      <c r="AU56" s="233"/>
      <c r="AV56" s="233"/>
      <c r="AW56" s="233"/>
      <c r="AX56" s="233"/>
      <c r="AY56" s="217"/>
      <c r="AZ56" s="217"/>
      <c r="BA56" s="217"/>
      <c r="BB56" s="217"/>
      <c r="BC56" s="217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</row>
    <row r="57" spans="2:55" ht="12.75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234"/>
      <c r="AF57" s="234"/>
      <c r="AG57" s="234"/>
      <c r="AH57" s="234"/>
      <c r="AI57" s="234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234"/>
      <c r="AU57" s="234"/>
      <c r="AV57" s="234"/>
      <c r="AW57" s="234"/>
      <c r="AX57" s="234"/>
      <c r="AY57" s="198"/>
      <c r="AZ57" s="198"/>
      <c r="BA57" s="198"/>
      <c r="BB57" s="198"/>
      <c r="BC57" s="198"/>
    </row>
    <row r="58" spans="2:55" ht="12.75"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234"/>
      <c r="AF58" s="234"/>
      <c r="AG58" s="234"/>
      <c r="AH58" s="234"/>
      <c r="AI58" s="234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234"/>
      <c r="AU58" s="234"/>
      <c r="AV58" s="234"/>
      <c r="AW58" s="234"/>
      <c r="AX58" s="234"/>
      <c r="AY58" s="198"/>
      <c r="AZ58" s="198"/>
      <c r="BA58" s="198"/>
      <c r="BB58" s="198"/>
      <c r="BC58" s="198"/>
    </row>
    <row r="59" spans="2:55" ht="12.75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234"/>
      <c r="AF59" s="234"/>
      <c r="AG59" s="234"/>
      <c r="AH59" s="234"/>
      <c r="AI59" s="234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234"/>
      <c r="AU59" s="234"/>
      <c r="AV59" s="234"/>
      <c r="AW59" s="234"/>
      <c r="AX59" s="234"/>
      <c r="AY59" s="198"/>
      <c r="AZ59" s="198"/>
      <c r="BA59" s="198"/>
      <c r="BB59" s="198"/>
      <c r="BC59" s="198"/>
    </row>
    <row r="60" spans="2:55" ht="12.75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234"/>
      <c r="AF60" s="234"/>
      <c r="AG60" s="234"/>
      <c r="AH60" s="234"/>
      <c r="AI60" s="234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234"/>
      <c r="AU60" s="234"/>
      <c r="AV60" s="234"/>
      <c r="AW60" s="234"/>
      <c r="AX60" s="234"/>
      <c r="AY60" s="198"/>
      <c r="AZ60" s="198"/>
      <c r="BA60" s="198"/>
      <c r="BB60" s="198"/>
      <c r="BC60" s="198"/>
    </row>
    <row r="61" spans="2:55" ht="12.75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234"/>
      <c r="AF61" s="234"/>
      <c r="AG61" s="234"/>
      <c r="AH61" s="234"/>
      <c r="AI61" s="234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234"/>
      <c r="AU61" s="234"/>
      <c r="AV61" s="234"/>
      <c r="AW61" s="234"/>
      <c r="AX61" s="234"/>
      <c r="AY61" s="198"/>
      <c r="AZ61" s="198"/>
      <c r="BA61" s="198"/>
      <c r="BB61" s="198"/>
      <c r="BC61" s="198"/>
    </row>
    <row r="62" spans="2:55" ht="12.75"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234"/>
      <c r="AF62" s="234"/>
      <c r="AG62" s="234"/>
      <c r="AH62" s="234"/>
      <c r="AI62" s="234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234"/>
      <c r="AU62" s="234"/>
      <c r="AV62" s="234"/>
      <c r="AW62" s="234"/>
      <c r="AX62" s="234"/>
      <c r="AY62" s="198"/>
      <c r="AZ62" s="198"/>
      <c r="BA62" s="198"/>
      <c r="BB62" s="198"/>
      <c r="BC62" s="198"/>
    </row>
    <row r="63" spans="2:55" ht="12.75"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234"/>
      <c r="AF63" s="234"/>
      <c r="AG63" s="234"/>
      <c r="AH63" s="234"/>
      <c r="AI63" s="234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234"/>
      <c r="AU63" s="234"/>
      <c r="AV63" s="234"/>
      <c r="AW63" s="234"/>
      <c r="AX63" s="234"/>
      <c r="AY63" s="198"/>
      <c r="AZ63" s="198"/>
      <c r="BA63" s="198"/>
      <c r="BB63" s="198"/>
      <c r="BC63" s="198"/>
    </row>
    <row r="64" spans="2:55" ht="12.75"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234"/>
      <c r="AF64" s="234"/>
      <c r="AG64" s="234"/>
      <c r="AH64" s="234"/>
      <c r="AI64" s="234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234"/>
      <c r="AU64" s="234"/>
      <c r="AV64" s="234"/>
      <c r="AW64" s="234"/>
      <c r="AX64" s="234"/>
      <c r="AY64" s="198"/>
      <c r="AZ64" s="198"/>
      <c r="BA64" s="198"/>
      <c r="BB64" s="198"/>
      <c r="BC64" s="198"/>
    </row>
  </sheetData>
  <sheetProtection/>
  <mergeCells count="147">
    <mergeCell ref="AJ45:AN45"/>
    <mergeCell ref="A19:BC19"/>
    <mergeCell ref="C5:C9"/>
    <mergeCell ref="L7:L9"/>
    <mergeCell ref="B4:B9"/>
    <mergeCell ref="E5:F5"/>
    <mergeCell ref="N7:N9"/>
    <mergeCell ref="C4:H4"/>
    <mergeCell ref="H5:H9"/>
    <mergeCell ref="O5:O9"/>
    <mergeCell ref="A3:BC3"/>
    <mergeCell ref="AO7:AS7"/>
    <mergeCell ref="L6:N6"/>
    <mergeCell ref="K5:N5"/>
    <mergeCell ref="AJ5:AS5"/>
    <mergeCell ref="T8:T9"/>
    <mergeCell ref="E6:E9"/>
    <mergeCell ref="I4:I9"/>
    <mergeCell ref="J4:O4"/>
    <mergeCell ref="F6:F9"/>
    <mergeCell ref="D5:D9"/>
    <mergeCell ref="J5:J9"/>
    <mergeCell ref="A34:B34"/>
    <mergeCell ref="A4:A9"/>
    <mergeCell ref="A23:B23"/>
    <mergeCell ref="A24:BC24"/>
    <mergeCell ref="AY8:BB8"/>
    <mergeCell ref="P4:BC4"/>
    <mergeCell ref="P6:BC6"/>
    <mergeCell ref="AS8:AS9"/>
    <mergeCell ref="A36:BC36"/>
    <mergeCell ref="A39:BC39"/>
    <mergeCell ref="AD8:AD9"/>
    <mergeCell ref="AE7:AI7"/>
    <mergeCell ref="AN8:AN9"/>
    <mergeCell ref="G5:G9"/>
    <mergeCell ref="M7:M9"/>
    <mergeCell ref="Z7:AD7"/>
    <mergeCell ref="AO8:AR8"/>
    <mergeCell ref="AT8:AW8"/>
    <mergeCell ref="U7:Y7"/>
    <mergeCell ref="P45:T45"/>
    <mergeCell ref="AE44:AI44"/>
    <mergeCell ref="AE45:AI45"/>
    <mergeCell ref="A18:BC18"/>
    <mergeCell ref="A17:B17"/>
    <mergeCell ref="B45:C46"/>
    <mergeCell ref="B44:C44"/>
    <mergeCell ref="Z44:AD44"/>
    <mergeCell ref="Z45:AD45"/>
    <mergeCell ref="U46:Y46"/>
    <mergeCell ref="AJ44:AN44"/>
    <mergeCell ref="A35:B35"/>
    <mergeCell ref="A38:B38"/>
    <mergeCell ref="Z46:AD46"/>
    <mergeCell ref="A43:B43"/>
    <mergeCell ref="K45:O45"/>
    <mergeCell ref="A42:B42"/>
    <mergeCell ref="K44:O44"/>
    <mergeCell ref="K46:O46"/>
    <mergeCell ref="K6:K9"/>
    <mergeCell ref="AE46:AI46"/>
    <mergeCell ref="Y8:Y9"/>
    <mergeCell ref="AI8:AI9"/>
    <mergeCell ref="P44:T44"/>
    <mergeCell ref="AO44:AS44"/>
    <mergeCell ref="AO45:AS45"/>
    <mergeCell ref="AO46:AS46"/>
    <mergeCell ref="AJ46:AN46"/>
    <mergeCell ref="U45:Y45"/>
    <mergeCell ref="AY46:BC46"/>
    <mergeCell ref="AT5:BC5"/>
    <mergeCell ref="AT7:AX7"/>
    <mergeCell ref="AY7:BC7"/>
    <mergeCell ref="AX8:AX9"/>
    <mergeCell ref="BC8:BC9"/>
    <mergeCell ref="A11:BC11"/>
    <mergeCell ref="A12:BC12"/>
    <mergeCell ref="A16:B16"/>
    <mergeCell ref="P46:T46"/>
    <mergeCell ref="AT44:AX44"/>
    <mergeCell ref="AY44:BC44"/>
    <mergeCell ref="AT45:AX45"/>
    <mergeCell ref="AY45:BC45"/>
    <mergeCell ref="AT46:AX46"/>
    <mergeCell ref="P8:S8"/>
    <mergeCell ref="U8:X8"/>
    <mergeCell ref="Z8:AC8"/>
    <mergeCell ref="AE8:AH8"/>
    <mergeCell ref="U44:Y44"/>
    <mergeCell ref="AJ8:AM8"/>
    <mergeCell ref="AJ7:AN7"/>
    <mergeCell ref="P7:T7"/>
    <mergeCell ref="Z5:AI5"/>
    <mergeCell ref="P5:Y5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C25:BC27"/>
    <mergeCell ref="AJ28:AJ30"/>
    <mergeCell ref="AK28:AK30"/>
    <mergeCell ref="AM31:AM33"/>
    <mergeCell ref="AM28:AM30"/>
    <mergeCell ref="AL28:AL30"/>
    <mergeCell ref="AO28:AO30"/>
    <mergeCell ref="AJ31:AJ33"/>
    <mergeCell ref="AP28:AP30"/>
    <mergeCell ref="AZ28:AZ30"/>
    <mergeCell ref="BA28:BA30"/>
    <mergeCell ref="BB28:BB30"/>
    <mergeCell ref="AQ28:AQ30"/>
    <mergeCell ref="AR28:AR30"/>
    <mergeCell ref="AS28:AS30"/>
    <mergeCell ref="AT28:AT30"/>
    <mergeCell ref="AU28:AU30"/>
    <mergeCell ref="AV28:AV30"/>
    <mergeCell ref="AN28:AN30"/>
    <mergeCell ref="AU31:AU33"/>
    <mergeCell ref="AW28:AW30"/>
    <mergeCell ref="AX28:AX30"/>
    <mergeCell ref="AY28:AY30"/>
    <mergeCell ref="AV31:AV33"/>
    <mergeCell ref="AK31:AK33"/>
    <mergeCell ref="AL31:AL33"/>
    <mergeCell ref="BC28:BC30"/>
    <mergeCell ref="AN31:AN33"/>
    <mergeCell ref="AO31:AO33"/>
    <mergeCell ref="AP31:AP33"/>
    <mergeCell ref="AQ31:AQ33"/>
    <mergeCell ref="AR31:AR33"/>
    <mergeCell ref="AS31:AS33"/>
    <mergeCell ref="AT31:AT33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628" t="s">
        <v>233</v>
      </c>
      <c r="D2" s="629"/>
      <c r="E2" s="629"/>
      <c r="F2" s="629"/>
      <c r="G2" s="630"/>
      <c r="H2" s="628" t="s">
        <v>0</v>
      </c>
      <c r="I2" s="629"/>
      <c r="J2" s="629"/>
      <c r="K2" s="629"/>
      <c r="L2" s="629"/>
      <c r="M2" s="629"/>
      <c r="N2" s="630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631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632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632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625" t="s">
        <v>249</v>
      </c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7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633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Пользователь</cp:lastModifiedBy>
  <cp:lastPrinted>2021-05-05T06:57:11Z</cp:lastPrinted>
  <dcterms:created xsi:type="dcterms:W3CDTF">1999-02-26T10:19:35Z</dcterms:created>
  <dcterms:modified xsi:type="dcterms:W3CDTF">2021-05-06T13:16:40Z</dcterms:modified>
  <cp:category/>
  <cp:version/>
  <cp:contentType/>
  <cp:contentStatus/>
</cp:coreProperties>
</file>