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5570" windowHeight="11535" firstSheet="2" activeTab="2"/>
  </bookViews>
  <sheets>
    <sheet name="K_PGS_01 (3)" sheetId="1" state="hidden" r:id="rId1"/>
    <sheet name="K_PGS_03" sheetId="2" state="hidden" r:id="rId2"/>
    <sheet name="Навч. БАЗА АСП." sheetId="3" r:id="rId3"/>
    <sheet name="ГРАФІК - тітул" sheetId="4" r:id="rId4"/>
    <sheet name="RUPpgs03_з триместрами" sheetId="5" state="hidden" r:id="rId5"/>
  </sheets>
  <definedNames>
    <definedName name="_xlnm._FilterDatabase" localSheetId="2" hidden="1">'Навч. БАЗА АСП.'!$A$1:$BR$73</definedName>
    <definedName name="_xlnm.Print_Area" localSheetId="0">'K_PGS_01 (3)'!$A$1:$BJ$27</definedName>
    <definedName name="_xlnm.Print_Area" localSheetId="1">'K_PGS_03'!$A$1:$BJ$27</definedName>
    <definedName name="_xlnm.Print_Area" localSheetId="3">'ГРАФІК - тітул'!$A$2:$BA$40</definedName>
    <definedName name="_xlnm.Print_Area" localSheetId="2">'Навч. БАЗА АСП.'!$A$2:$BD$61</definedName>
  </definedNames>
  <calcPr fullCalcOnLoad="1"/>
</workbook>
</file>

<file path=xl/sharedStrings.xml><?xml version="1.0" encoding="utf-8"?>
<sst xmlns="http://schemas.openxmlformats.org/spreadsheetml/2006/main" count="862" uniqueCount="430">
  <si>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</si>
  <si>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</si>
  <si>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</si>
  <si>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</si>
  <si>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</si>
  <si>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</si>
  <si>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</si>
  <si>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</si>
  <si>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</si>
  <si>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</si>
  <si>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</si>
  <si>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</si>
  <si>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</si>
  <si>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</si>
  <si>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</si>
  <si>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</si>
  <si>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</si>
  <si>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</si>
  <si>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</si>
  <si>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</si>
  <si>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</si>
  <si>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</si>
  <si>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</si>
  <si>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</si>
  <si>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</si>
  <si>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</si>
  <si>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</si>
  <si>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</si>
  <si>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</si>
  <si>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</si>
  <si>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</si>
  <si>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</si>
  <si>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</si>
  <si>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</si>
  <si>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</si>
  <si>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</si>
  <si>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</si>
  <si>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</si>
  <si>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</si>
  <si>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</si>
  <si>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</si>
  <si>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</si>
  <si>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</si>
  <si>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</si>
  <si>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</si>
  <si>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</si>
  <si>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</si>
  <si>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</si>
  <si>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</si>
  <si>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</si>
  <si>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</si>
  <si>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</si>
  <si>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</si>
  <si>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</si>
  <si>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</si>
  <si>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</si>
  <si>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</si>
  <si>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</si>
  <si>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</si>
  <si>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</si>
  <si>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</si>
  <si>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</si>
  <si>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</si>
  <si>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</si>
  <si>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</si>
  <si>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</si>
  <si>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</si>
  <si>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</si>
  <si>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</si>
  <si>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</si>
  <si>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</si>
  <si>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</si>
  <si>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</si>
  <si>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</si>
  <si>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</si>
  <si>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</si>
  <si>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</si>
  <si>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</si>
  <si>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</si>
  <si>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</si>
  <si>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</si>
  <si>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</si>
  <si>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</si>
  <si>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</si>
  <si>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</si>
  <si>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</si>
  <si>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</si>
  <si>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</si>
  <si>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</si>
  <si>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</si>
  <si>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</si>
  <si>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</si>
  <si>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</si>
  <si>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</si>
  <si>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</si>
  <si>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</si>
  <si>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</si>
  <si>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</si>
  <si>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</si>
  <si>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</si>
  <si>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</si>
  <si>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</si>
  <si>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</si>
  <si>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</si>
  <si>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</si>
  <si>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</si>
  <si>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</si>
  <si>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</si>
  <si>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</si>
  <si>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</si>
  <si>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</si>
  <si>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</si>
  <si>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</si>
  <si>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</si>
  <si>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</si>
  <si>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</si>
  <si>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</si>
  <si>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</si>
  <si>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</si>
  <si>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</si>
  <si>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</si>
  <si>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</si>
  <si>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</si>
  <si>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</si>
  <si>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</si>
  <si>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</si>
  <si>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</si>
  <si>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</si>
  <si>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</si>
  <si>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</si>
  <si>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</si>
  <si>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</si>
  <si>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</si>
  <si>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</si>
  <si>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</si>
  <si>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</si>
  <si>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</si>
  <si>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</si>
  <si>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</si>
  <si>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</si>
  <si>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</si>
  <si>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</si>
  <si>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</si>
  <si>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</si>
  <si>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</si>
  <si>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</si>
  <si>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</si>
  <si>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</si>
  <si>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</si>
  <si>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</si>
  <si>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</si>
  <si>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</si>
  <si>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</si>
  <si>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</si>
  <si>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</si>
  <si>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</si>
  <si>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</si>
  <si>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</si>
  <si>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</si>
  <si>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</si>
  <si>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</si>
  <si>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</si>
  <si>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</si>
  <si>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</si>
  <si>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</si>
  <si>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</si>
  <si>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</si>
  <si>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</si>
  <si>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</si>
  <si>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</si>
  <si>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</si>
  <si>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</si>
  <si>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</si>
  <si>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</si>
  <si>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</si>
  <si>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</si>
  <si>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</si>
  <si>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</si>
  <si>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</si>
  <si>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</si>
  <si>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</si>
  <si>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</si>
  <si>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</si>
  <si>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</si>
  <si>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</si>
  <si>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</si>
  <si>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</si>
  <si>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</si>
  <si>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</si>
  <si>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</si>
  <si>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</si>
  <si>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</si>
  <si>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</si>
  <si>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</si>
  <si>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</si>
  <si>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</si>
  <si>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</si>
  <si>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</si>
  <si>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</si>
  <si>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</si>
  <si>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</si>
  <si>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</si>
  <si>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</si>
  <si>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</si>
  <si>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</si>
  <si>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</si>
  <si>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</si>
  <si>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</si>
  <si>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</si>
  <si>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</si>
  <si>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</si>
  <si>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</si>
  <si>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</si>
  <si>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</si>
  <si>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</si>
  <si>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</si>
  <si>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</si>
  <si>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</si>
  <si>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</si>
  <si>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</si>
  <si>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</si>
  <si>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</si>
  <si>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</si>
  <si>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</si>
  <si>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</si>
  <si>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</si>
  <si>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</si>
  <si>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</si>
  <si>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</si>
  <si>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</si>
  <si>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</si>
  <si>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</si>
  <si>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</si>
  <si>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</si>
  <si>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</si>
  <si>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</si>
  <si>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</si>
  <si>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</si>
  <si>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</si>
  <si>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</si>
  <si>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</si>
  <si>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</si>
  <si>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</si>
  <si>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</si>
  <si>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</si>
  <si>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</si>
  <si>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</si>
  <si>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</si>
  <si>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</si>
  <si>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</si>
  <si>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</si>
  <si>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</si>
  <si>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</si>
  <si>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</si>
  <si>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</si>
  <si>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</si>
  <si>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</si>
  <si>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</si>
  <si>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</si>
  <si>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</si>
  <si>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</si>
  <si>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</si>
  <si>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</si>
  <si>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</si>
  <si>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І . ГРАФІК НАВЧАЛЬНОГО ПРОЦЕСУ</t>
  </si>
  <si>
    <t>Разом</t>
  </si>
  <si>
    <t>Тижні</t>
  </si>
  <si>
    <t>Назва
 практики</t>
  </si>
  <si>
    <t>V. ПЛАН НАВЧАЛЬНОГО ПРОЦЕСУ</t>
  </si>
  <si>
    <t>Кількість годин</t>
  </si>
  <si>
    <t>проекти</t>
  </si>
  <si>
    <t>роботи</t>
  </si>
  <si>
    <t>у тому числі:</t>
  </si>
  <si>
    <t>лекції</t>
  </si>
  <si>
    <t>лабораторні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</si>
  <si>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</si>
  <si>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</si>
  <si>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</si>
  <si>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</si>
  <si>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</si>
  <si>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</si>
  <si>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</si>
  <si>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Екзаменаційна 
сесія</t>
  </si>
  <si>
    <t>екзамени</t>
  </si>
  <si>
    <t>курсові</t>
  </si>
  <si>
    <t>заліки</t>
  </si>
  <si>
    <t>всього</t>
  </si>
  <si>
    <t>аудиторних</t>
  </si>
  <si>
    <t>самостійна робота</t>
  </si>
  <si>
    <t>семестри</t>
  </si>
  <si>
    <t>МІНІСТЕРСТВО ОСВІТИ І НАУКИ УКРАЇНИ</t>
  </si>
  <si>
    <t>(шифр і назва напряму)</t>
  </si>
  <si>
    <t>(шифр і назва  спеціальності)</t>
  </si>
  <si>
    <t>(назва  спеціалізації)</t>
  </si>
  <si>
    <t>-</t>
  </si>
  <si>
    <t>Е</t>
  </si>
  <si>
    <t>Екзаменаційна сесія</t>
  </si>
  <si>
    <t>підготовки</t>
  </si>
  <si>
    <t>галузь знань</t>
  </si>
  <si>
    <t>спеціальність</t>
  </si>
  <si>
    <t xml:space="preserve">форма навчання </t>
  </si>
  <si>
    <t>Теоретичне навчання</t>
  </si>
  <si>
    <t>годин</t>
  </si>
  <si>
    <t>ПОГОДЖЕНО</t>
  </si>
  <si>
    <t xml:space="preserve">Ректор </t>
  </si>
  <si>
    <t>(назва ступеню вищої освіти)</t>
  </si>
  <si>
    <t>ПА</t>
  </si>
  <si>
    <t>Підготовка до атестації</t>
  </si>
  <si>
    <t>А</t>
  </si>
  <si>
    <t>Атестація</t>
  </si>
  <si>
    <t>Кредити</t>
  </si>
  <si>
    <t xml:space="preserve"> IV.  АТЕСТАЦІЯ</t>
  </si>
  <si>
    <t>М.П.</t>
  </si>
  <si>
    <t>№ з/п</t>
  </si>
  <si>
    <t>НАЗВА НАВЧАЛЬНОЇ ДИСЦИПЛІНИ, ПРАКТИКИ, АТЕСТАЦІЇ</t>
  </si>
  <si>
    <t>загальний обсяг годин з дисципліни</t>
  </si>
  <si>
    <t>практичні, семінарські</t>
  </si>
  <si>
    <t>кредитів ЄКТС</t>
  </si>
  <si>
    <t>практичні семінарські</t>
  </si>
  <si>
    <t>протокол  засідання</t>
  </si>
  <si>
    <t>вченої ради ЧНТУ</t>
  </si>
  <si>
    <t>________________  С.М. Шкарлет</t>
  </si>
  <si>
    <t>Кваліфікація</t>
  </si>
  <si>
    <t>Строк навчання</t>
  </si>
  <si>
    <t>(роки і місяці)</t>
  </si>
  <si>
    <t>на основі</t>
  </si>
  <si>
    <t>(зазначається освітній рівень або ступень вищої освіти)</t>
  </si>
  <si>
    <t>ІІ. ЗВЕДЕНІ ДАНІ ПРО БЮДЖЕТ ЧАСУ, тижні</t>
  </si>
  <si>
    <t>ІІІ. ПРАКТИКА</t>
  </si>
  <si>
    <t>Форма атестації                                                                                                (екзамен, дипломний проект (робота))</t>
  </si>
  <si>
    <t>Назви навчальних дисциплін</t>
  </si>
  <si>
    <t>Н А В Ч А Л Ь Н И Й  П Л А Н</t>
  </si>
  <si>
    <t>Усього з обов’язкових дисциплін</t>
  </si>
  <si>
    <t>IV курс</t>
  </si>
  <si>
    <t>ІІІ</t>
  </si>
  <si>
    <t xml:space="preserve">Перший проректор </t>
  </si>
  <si>
    <t xml:space="preserve">контрольні роботи, реферати </t>
  </si>
  <si>
    <t xml:space="preserve">розрахунково-графічні, розрахункові роботи </t>
  </si>
  <si>
    <t>Розподіл часу в годинах  та кредитах за курсами і семестрами</t>
  </si>
  <si>
    <t>5.1. ЦИКЛ ЗАГАЛЬНОЇ ПІДГОТОВКИ</t>
  </si>
  <si>
    <t xml:space="preserve">5.1.1. БЛОК ОБОВ’ЯЗКОВИХ НАВЧАЛЬНИХ ДИСЦИПЛІН </t>
  </si>
  <si>
    <t>5.2. ЦИКЛ ПРОФЕСІЙНОЇ ПІДГОТОВКИ</t>
  </si>
  <si>
    <t xml:space="preserve">5.2.1. БЛОК ОБОВ’ЯЗКОВИХ НАВЧАЛЬНИХ ДИСЦИПЛІН </t>
  </si>
  <si>
    <t xml:space="preserve">(дата, </t>
  </si>
  <si>
    <t xml:space="preserve">підпис, </t>
  </si>
  <si>
    <t>прізвище та ініціали)</t>
  </si>
  <si>
    <t xml:space="preserve">Директор ННІ     </t>
  </si>
  <si>
    <t xml:space="preserve">Завідувач випускової кафедри         </t>
  </si>
  <si>
    <t>Кількість аудиторних годин за семестр</t>
  </si>
  <si>
    <t>Статистичні методи обробки інформації</t>
  </si>
  <si>
    <t>Математичне та імітаційне моделювання складних систем</t>
  </si>
  <si>
    <t>Інформаційні системи і технології в наукових дослідженнях</t>
  </si>
  <si>
    <t xml:space="preserve">5.2.2. БЛОК НАВЧАЛЬНИХ ДИСЦИПЛІНИ ЗА ВІЛЬНИМ ВИБОРОМ АСПІРАНТА </t>
  </si>
  <si>
    <t>Розподілені комп'ютерні мережі</t>
  </si>
  <si>
    <t>Методи і моделі захисту в комп'ютерних мережах</t>
  </si>
  <si>
    <t>Теорія кодування</t>
  </si>
  <si>
    <t>Теорія випадкових процесів</t>
  </si>
  <si>
    <t>Теорія автоматів</t>
  </si>
  <si>
    <t>Додаткові розділи дискретної математики</t>
  </si>
  <si>
    <t>Математичні методи оптимізації складних систем</t>
  </si>
  <si>
    <t>Теорія формальних граматик</t>
  </si>
  <si>
    <t>Методи математичної логіки</t>
  </si>
  <si>
    <t>Системний аналіз</t>
  </si>
  <si>
    <t>Математичні методи прийняття рішень</t>
  </si>
  <si>
    <t>Інноваційні методи навчання і методика викладання фахових дисциплін</t>
  </si>
  <si>
    <t>Методи управління розробкою ІТ-проектів</t>
  </si>
  <si>
    <t>Технології розробки програмного забезпечення</t>
  </si>
  <si>
    <t xml:space="preserve">4 роки </t>
  </si>
  <si>
    <t>Методи автоматичного доведення теорем</t>
  </si>
  <si>
    <t>Моделі і методи нечіткої логіки</t>
  </si>
  <si>
    <t>Нейронні мережі в розподілених комп'ютерних системах</t>
  </si>
  <si>
    <t>Еволюційні  обчислення в  системах</t>
  </si>
  <si>
    <t xml:space="preserve">третій (освітньо-науковий) рівень </t>
  </si>
  <si>
    <t>другого (магістерського) рівня</t>
  </si>
  <si>
    <t>ЗТ</t>
  </si>
  <si>
    <t>Заліковий тиждень</t>
  </si>
  <si>
    <t>Залікові тижні</t>
  </si>
  <si>
    <t>Методологія, організація та технологія наукових досліджень</t>
  </si>
  <si>
    <t>доктор філософії</t>
  </si>
  <si>
    <r>
      <t>ПОЗНАЧЕННЯ:</t>
    </r>
    <r>
      <rPr>
        <sz val="14"/>
        <rFont val="Times New Roman"/>
        <family val="1"/>
      </rPr>
      <t xml:space="preserve"> </t>
    </r>
  </si>
  <si>
    <t>О.О. Новомлинець</t>
  </si>
  <si>
    <t>С.А. Іванець</t>
  </si>
  <si>
    <t>Усього з дисциплін професійної підготовки</t>
  </si>
  <si>
    <t>Усього з дисциплін за вільним вибором</t>
  </si>
  <si>
    <t>5.3. ПРАКТИЧНА ПІДГОТОВКА</t>
  </si>
  <si>
    <t>Навчально-педагогічна практика</t>
  </si>
  <si>
    <t>Усього на практичну підготовку</t>
  </si>
  <si>
    <t>ІV</t>
  </si>
  <si>
    <t>П</t>
  </si>
  <si>
    <t>Навчально - педагогічна практика</t>
  </si>
  <si>
    <t>освітня програма</t>
  </si>
  <si>
    <t>12 - іфнормаційні технології</t>
  </si>
  <si>
    <t xml:space="preserve">122 - комп'ютерні науки </t>
  </si>
  <si>
    <t xml:space="preserve">“  ”                          2020 року  </t>
  </si>
  <si>
    <t xml:space="preserve">№ </t>
  </si>
  <si>
    <t xml:space="preserve">“   ”                     2020 року  </t>
  </si>
  <si>
    <t>В.М. Базилевич</t>
  </si>
  <si>
    <t>Іноземна мова для наукового спілкування</t>
  </si>
  <si>
    <t>Філософія науки і культури</t>
  </si>
  <si>
    <t>ОК 1</t>
  </si>
  <si>
    <t>ОК 2</t>
  </si>
  <si>
    <t>ОК 3</t>
  </si>
  <si>
    <t>ОК 4</t>
  </si>
  <si>
    <t>ОК 5</t>
  </si>
  <si>
    <t>ОК 6</t>
  </si>
  <si>
    <t>ВБ 1.1</t>
  </si>
  <si>
    <t>ВБ 1.2</t>
  </si>
  <si>
    <t>ВБ 1.3</t>
  </si>
  <si>
    <t>ВБ 2.1</t>
  </si>
  <si>
    <t>ВБ 2.2</t>
  </si>
  <si>
    <t>ВБ 2.3</t>
  </si>
  <si>
    <t>ВБ 3.1</t>
  </si>
  <si>
    <t>ВБ 3.2</t>
  </si>
  <si>
    <t>ВБ 3.3</t>
  </si>
  <si>
    <t>ВБ 3.4</t>
  </si>
  <si>
    <t>ВБ 4.1</t>
  </si>
  <si>
    <t>ВБ 4.2</t>
  </si>
  <si>
    <t>ВБ 4.3</t>
  </si>
  <si>
    <t>ВБ 4.4</t>
  </si>
  <si>
    <t>ВБ 4.5</t>
  </si>
  <si>
    <t>ВБ 5.1</t>
  </si>
  <si>
    <t>ВБ 5.2</t>
  </si>
  <si>
    <t>ВБ 5.3</t>
  </si>
  <si>
    <t>ОК 7</t>
  </si>
  <si>
    <t>Національний  університет "Чернігівська політехніка"</t>
  </si>
  <si>
    <t>(очна(денна, вечірня), заочна)</t>
  </si>
  <si>
    <t xml:space="preserve">очна </t>
  </si>
  <si>
    <t>Кількість розрахунково-графічних та розрахункових робіт</t>
  </si>
  <si>
    <t>Кількість контрольних робіт, рефератів</t>
  </si>
  <si>
    <t>Усього з дисциплін загальної підготовки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</si>
</sst>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đ.&quot;;[Red]\-#,##0\ &quot;đ.&quot;"/>
    <numFmt numFmtId="175" formatCode="#,##0.00\ &quot;đ.&quot;;[Red]\-#,##0.00\ &quot;đ.&quot;"/>
    <numFmt numFmtId="176" formatCode="0.0"/>
    <numFmt numFmtId="177" formatCode="\1\.0"/>
    <numFmt numFmtId="178" formatCode="\1\.00"/>
    <numFmt numFmtId="179" formatCode="\2\.0"/>
    <numFmt numFmtId="180" formatCode="\3\.0"/>
    <numFmt numFmtId="181" formatCode="\3\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;[Red]0"/>
    <numFmt numFmtId="187" formatCode="[$-409]dddd\,\ mmmm\ d\,\ yyyy"/>
    <numFmt numFmtId="188" formatCode="[$-409]h:mm:ss\ AM/PM"/>
  </numFmts>
  <fonts count="8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b/>
      <sz val="13"/>
      <name val="Times New Roman"/>
      <family val="1"/>
    </font>
    <font>
      <b/>
      <sz val="16"/>
      <color indexed="10"/>
      <name val="Times New Roman"/>
      <family val="1"/>
    </font>
    <font>
      <b/>
      <sz val="2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24"/>
      <color indexed="10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double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double"/>
      <top style="medium"/>
      <bottom style="double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medium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6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79" fontId="0" fillId="0" borderId="11" xfId="0" applyNumberFormat="1" applyBorder="1" applyAlignment="1">
      <alignment/>
    </xf>
    <xf numFmtId="180" fontId="0" fillId="0" borderId="11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7" fontId="0" fillId="0" borderId="22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77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81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76" fontId="17" fillId="0" borderId="13" xfId="0" applyNumberFormat="1" applyFont="1" applyBorder="1" applyAlignment="1">
      <alignment horizontal="center"/>
    </xf>
    <xf numFmtId="176" fontId="17" fillId="0" borderId="53" xfId="0" applyNumberFormat="1" applyFont="1" applyBorder="1" applyAlignment="1">
      <alignment/>
    </xf>
    <xf numFmtId="176" fontId="17" fillId="0" borderId="10" xfId="0" applyNumberFormat="1" applyFont="1" applyBorder="1" applyAlignment="1">
      <alignment/>
    </xf>
    <xf numFmtId="176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7" fillId="0" borderId="0" xfId="0" applyFont="1" applyFill="1" applyBorder="1" applyAlignment="1">
      <alignment vertical="center" wrapText="1"/>
    </xf>
    <xf numFmtId="1" fontId="27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1" fontId="23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1" fontId="27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1" fontId="27" fillId="0" borderId="61" xfId="0" applyNumberFormat="1" applyFont="1" applyFill="1" applyBorder="1" applyAlignment="1">
      <alignment horizontal="center" vertical="center" wrapText="1"/>
    </xf>
    <xf numFmtId="1" fontId="27" fillId="0" borderId="59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vertical="center" wrapText="1"/>
    </xf>
    <xf numFmtId="1" fontId="27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5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0" xfId="0" applyNumberFormat="1" applyFont="1" applyFill="1" applyAlignment="1">
      <alignment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1" fontId="27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6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>
      <alignment vertical="center" wrapText="1"/>
    </xf>
    <xf numFmtId="0" fontId="39" fillId="0" borderId="0" xfId="0" applyFont="1" applyFill="1" applyAlignment="1">
      <alignment wrapText="1"/>
    </xf>
    <xf numFmtId="0" fontId="37" fillId="0" borderId="0" xfId="0" applyFont="1" applyFill="1" applyAlignment="1">
      <alignment wrapText="1"/>
    </xf>
    <xf numFmtId="0" fontId="37" fillId="0" borderId="0" xfId="0" applyFont="1" applyFill="1" applyAlignment="1">
      <alignment horizontal="left" wrapText="1"/>
    </xf>
    <xf numFmtId="0" fontId="41" fillId="0" borderId="0" xfId="0" applyFont="1" applyFill="1" applyAlignment="1">
      <alignment wrapText="1"/>
    </xf>
    <xf numFmtId="0" fontId="41" fillId="0" borderId="0" xfId="0" applyFont="1" applyFill="1" applyBorder="1" applyAlignment="1">
      <alignment wrapText="1"/>
    </xf>
    <xf numFmtId="0" fontId="36" fillId="0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27" fillId="0" borderId="67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3" fillId="0" borderId="71" xfId="0" applyFont="1" applyFill="1" applyBorder="1" applyAlignment="1">
      <alignment horizontal="center" vertical="center" wrapText="1"/>
    </xf>
    <xf numFmtId="0" fontId="33" fillId="0" borderId="72" xfId="0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3" fillId="0" borderId="49" xfId="0" applyFont="1" applyFill="1" applyBorder="1" applyAlignment="1">
      <alignment horizontal="center" vertical="center" textRotation="90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center" vertical="center" wrapText="1"/>
    </xf>
    <xf numFmtId="0" fontId="23" fillId="0" borderId="76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1" fontId="23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78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vertical="center" wrapText="1"/>
    </xf>
    <xf numFmtId="1" fontId="23" fillId="0" borderId="0" xfId="0" applyNumberFormat="1" applyFont="1" applyFill="1" applyAlignment="1">
      <alignment horizontal="center" vertical="center" wrapText="1"/>
    </xf>
    <xf numFmtId="181" fontId="27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23" fillId="0" borderId="79" xfId="0" applyFont="1" applyFill="1" applyBorder="1" applyAlignment="1">
      <alignment horizontal="center" vertical="center" wrapText="1"/>
    </xf>
    <xf numFmtId="0" fontId="23" fillId="0" borderId="8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23" fillId="0" borderId="0" xfId="0" applyFont="1" applyFill="1" applyAlignment="1">
      <alignment horizontal="left" wrapText="1"/>
    </xf>
    <xf numFmtId="0" fontId="27" fillId="0" borderId="0" xfId="0" applyFont="1" applyFill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3" fillId="0" borderId="0" xfId="0" applyFont="1" applyFill="1" applyAlignment="1">
      <alignment wrapText="1"/>
    </xf>
    <xf numFmtId="0" fontId="25" fillId="0" borderId="0" xfId="0" applyFont="1" applyFill="1" applyAlignment="1">
      <alignment vertical="top" wrapText="1"/>
    </xf>
    <xf numFmtId="0" fontId="25" fillId="0" borderId="0" xfId="0" applyFont="1" applyFill="1" applyAlignment="1">
      <alignment horizontal="center" vertical="top" wrapText="1"/>
    </xf>
    <xf numFmtId="0" fontId="23" fillId="0" borderId="81" xfId="0" applyFont="1" applyFill="1" applyBorder="1" applyAlignment="1">
      <alignment horizontal="center" vertical="center" textRotation="90" wrapText="1"/>
    </xf>
    <xf numFmtId="0" fontId="27" fillId="0" borderId="82" xfId="0" applyFont="1" applyFill="1" applyBorder="1" applyAlignment="1">
      <alignment horizontal="center" vertical="center" wrapText="1"/>
    </xf>
    <xf numFmtId="0" fontId="23" fillId="0" borderId="83" xfId="0" applyFont="1" applyFill="1" applyBorder="1" applyAlignment="1">
      <alignment horizontal="center" vertical="center" textRotation="90" wrapText="1"/>
    </xf>
    <xf numFmtId="0" fontId="23" fillId="0" borderId="72" xfId="0" applyFont="1" applyFill="1" applyBorder="1" applyAlignment="1">
      <alignment horizontal="center" vertical="center" textRotation="90" wrapText="1"/>
    </xf>
    <xf numFmtId="0" fontId="23" fillId="0" borderId="73" xfId="0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horizontal="centerContinuous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84" xfId="0" applyFont="1" applyFill="1" applyBorder="1" applyAlignment="1">
      <alignment horizontal="center" vertical="center" textRotation="90" wrapText="1"/>
    </xf>
    <xf numFmtId="0" fontId="25" fillId="0" borderId="0" xfId="0" applyFont="1" applyFill="1" applyAlignment="1">
      <alignment horizontal="center" vertical="center" wrapText="1"/>
    </xf>
    <xf numFmtId="0" fontId="23" fillId="0" borderId="84" xfId="0" applyFont="1" applyFill="1" applyBorder="1" applyAlignment="1">
      <alignment horizontal="center" vertical="center" wrapText="1"/>
    </xf>
    <xf numFmtId="0" fontId="27" fillId="0" borderId="82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center" wrapText="1"/>
    </xf>
    <xf numFmtId="0" fontId="23" fillId="0" borderId="71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23" fillId="0" borderId="8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1" fontId="23" fillId="0" borderId="86" xfId="0" applyNumberFormat="1" applyFont="1" applyFill="1" applyBorder="1" applyAlignment="1">
      <alignment horizontal="center" vertical="center" wrapText="1"/>
    </xf>
    <xf numFmtId="1" fontId="23" fillId="0" borderId="49" xfId="0" applyNumberFormat="1" applyFont="1" applyFill="1" applyBorder="1" applyAlignment="1">
      <alignment horizontal="center" vertical="center" wrapText="1"/>
    </xf>
    <xf numFmtId="1" fontId="23" fillId="0" borderId="71" xfId="0" applyNumberFormat="1" applyFont="1" applyFill="1" applyBorder="1" applyAlignment="1">
      <alignment horizontal="center" vertical="center" wrapText="1"/>
    </xf>
    <xf numFmtId="1" fontId="23" fillId="0" borderId="72" xfId="0" applyNumberFormat="1" applyFont="1" applyFill="1" applyBorder="1" applyAlignment="1">
      <alignment horizontal="center" vertical="center" wrapText="1"/>
    </xf>
    <xf numFmtId="1" fontId="23" fillId="0" borderId="73" xfId="0" applyNumberFormat="1" applyFont="1" applyFill="1" applyBorder="1" applyAlignment="1">
      <alignment horizontal="center" vertical="center" wrapText="1"/>
    </xf>
    <xf numFmtId="1" fontId="23" fillId="0" borderId="87" xfId="0" applyNumberFormat="1" applyFont="1" applyFill="1" applyBorder="1" applyAlignment="1">
      <alignment horizontal="center" vertical="center" wrapText="1"/>
    </xf>
    <xf numFmtId="1" fontId="23" fillId="0" borderId="88" xfId="0" applyNumberFormat="1" applyFont="1" applyFill="1" applyBorder="1" applyAlignment="1">
      <alignment horizontal="center" vertical="center" wrapText="1"/>
    </xf>
    <xf numFmtId="1" fontId="23" fillId="0" borderId="89" xfId="0" applyNumberFormat="1" applyFont="1" applyFill="1" applyBorder="1" applyAlignment="1">
      <alignment horizontal="center" vertical="center" wrapText="1"/>
    </xf>
    <xf numFmtId="1" fontId="23" fillId="0" borderId="83" xfId="0" applyNumberFormat="1" applyFont="1" applyFill="1" applyBorder="1" applyAlignment="1">
      <alignment horizontal="center" vertical="center" wrapText="1"/>
    </xf>
    <xf numFmtId="1" fontId="23" fillId="0" borderId="85" xfId="0" applyNumberFormat="1" applyFont="1" applyFill="1" applyBorder="1" applyAlignment="1">
      <alignment horizontal="center" vertical="center" wrapText="1"/>
    </xf>
    <xf numFmtId="0" fontId="23" fillId="0" borderId="87" xfId="0" applyFont="1" applyFill="1" applyBorder="1" applyAlignment="1">
      <alignment vertical="center" wrapText="1"/>
    </xf>
    <xf numFmtId="0" fontId="32" fillId="0" borderId="87" xfId="0" applyFont="1" applyFill="1" applyBorder="1" applyAlignment="1">
      <alignment vertical="center" wrapText="1"/>
    </xf>
    <xf numFmtId="0" fontId="23" fillId="0" borderId="82" xfId="0" applyFont="1" applyFill="1" applyBorder="1" applyAlignment="1">
      <alignment vertical="center" wrapText="1"/>
    </xf>
    <xf numFmtId="0" fontId="32" fillId="0" borderId="82" xfId="0" applyFont="1" applyFill="1" applyBorder="1" applyAlignment="1">
      <alignment vertical="center" wrapText="1"/>
    </xf>
    <xf numFmtId="0" fontId="27" fillId="0" borderId="84" xfId="0" applyFont="1" applyFill="1" applyBorder="1" applyAlignment="1">
      <alignment vertical="center" wrapText="1"/>
    </xf>
    <xf numFmtId="0" fontId="23" fillId="0" borderId="84" xfId="0" applyFont="1" applyFill="1" applyBorder="1" applyAlignment="1">
      <alignment vertical="center" wrapText="1"/>
    </xf>
    <xf numFmtId="0" fontId="23" fillId="0" borderId="86" xfId="0" applyFont="1" applyFill="1" applyBorder="1" applyAlignment="1">
      <alignment horizontal="center" vertical="center" wrapText="1"/>
    </xf>
    <xf numFmtId="0" fontId="23" fillId="0" borderId="90" xfId="0" applyFont="1" applyFill="1" applyBorder="1" applyAlignment="1">
      <alignment horizontal="center" vertical="center" wrapText="1"/>
    </xf>
    <xf numFmtId="0" fontId="23" fillId="0" borderId="91" xfId="0" applyFont="1" applyFill="1" applyBorder="1" applyAlignment="1">
      <alignment horizontal="center" vertical="center" wrapText="1"/>
    </xf>
    <xf numFmtId="1" fontId="23" fillId="0" borderId="92" xfId="0" applyNumberFormat="1" applyFont="1" applyFill="1" applyBorder="1" applyAlignment="1">
      <alignment horizontal="center" vertical="center" wrapText="1"/>
    </xf>
    <xf numFmtId="1" fontId="23" fillId="0" borderId="93" xfId="0" applyNumberFormat="1" applyFont="1" applyFill="1" applyBorder="1" applyAlignment="1">
      <alignment horizontal="center" vertical="center" wrapText="1"/>
    </xf>
    <xf numFmtId="1" fontId="23" fillId="0" borderId="94" xfId="0" applyNumberFormat="1" applyFont="1" applyFill="1" applyBorder="1" applyAlignment="1">
      <alignment horizontal="center" vertical="center" wrapText="1"/>
    </xf>
    <xf numFmtId="1" fontId="23" fillId="0" borderId="90" xfId="0" applyNumberFormat="1" applyFont="1" applyFill="1" applyBorder="1" applyAlignment="1">
      <alignment horizontal="center" vertical="center" wrapText="1"/>
    </xf>
    <xf numFmtId="1" fontId="23" fillId="0" borderId="95" xfId="0" applyNumberFormat="1" applyFont="1" applyFill="1" applyBorder="1" applyAlignment="1">
      <alignment horizontal="center" vertical="center" wrapText="1"/>
    </xf>
    <xf numFmtId="1" fontId="23" fillId="0" borderId="96" xfId="0" applyNumberFormat="1" applyFont="1" applyFill="1" applyBorder="1" applyAlignment="1">
      <alignment horizontal="center" vertical="center" wrapText="1"/>
    </xf>
    <xf numFmtId="1" fontId="23" fillId="0" borderId="97" xfId="0" applyNumberFormat="1" applyFont="1" applyFill="1" applyBorder="1" applyAlignment="1">
      <alignment horizontal="center" vertical="center" wrapText="1"/>
    </xf>
    <xf numFmtId="1" fontId="23" fillId="0" borderId="62" xfId="0" applyNumberFormat="1" applyFont="1" applyFill="1" applyBorder="1" applyAlignment="1">
      <alignment horizontal="center" vertical="center" wrapText="1"/>
    </xf>
    <xf numFmtId="0" fontId="27" fillId="0" borderId="82" xfId="0" applyFont="1" applyFill="1" applyBorder="1" applyAlignment="1">
      <alignment vertical="center" wrapText="1"/>
    </xf>
    <xf numFmtId="0" fontId="25" fillId="0" borderId="82" xfId="0" applyFont="1" applyFill="1" applyBorder="1" applyAlignment="1">
      <alignment vertical="center" wrapText="1"/>
    </xf>
    <xf numFmtId="1" fontId="23" fillId="0" borderId="98" xfId="0" applyNumberFormat="1" applyFont="1" applyFill="1" applyBorder="1" applyAlignment="1">
      <alignment horizontal="center" wrapText="1"/>
    </xf>
    <xf numFmtId="0" fontId="23" fillId="0" borderId="65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39" xfId="0" applyFont="1" applyFill="1" applyBorder="1" applyAlignment="1">
      <alignment horizontal="center" textRotation="90" wrapText="1"/>
    </xf>
    <xf numFmtId="1" fontId="23" fillId="0" borderId="99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5" xfId="0" applyNumberFormat="1" applyFont="1" applyFill="1" applyBorder="1" applyAlignment="1">
      <alignment horizontal="center" vertical="center" wrapText="1"/>
    </xf>
    <xf numFmtId="1" fontId="27" fillId="0" borderId="10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0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3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4" xfId="0" applyNumberFormat="1" applyFont="1" applyFill="1" applyBorder="1" applyAlignment="1">
      <alignment horizontal="center" vertical="center" wrapText="1"/>
    </xf>
    <xf numFmtId="1" fontId="27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0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0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6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1" fontId="48" fillId="0" borderId="10" xfId="0" applyNumberFormat="1" applyFont="1" applyFill="1" applyBorder="1" applyAlignment="1">
      <alignment horizontal="center"/>
    </xf>
    <xf numFmtId="0" fontId="48" fillId="0" borderId="107" xfId="0" applyFont="1" applyFill="1" applyBorder="1" applyAlignment="1">
      <alignment horizontal="center"/>
    </xf>
    <xf numFmtId="0" fontId="7" fillId="0" borderId="108" xfId="0" applyFont="1" applyBorder="1" applyAlignment="1">
      <alignment horizontal="centerContinuous"/>
    </xf>
    <xf numFmtId="49" fontId="27" fillId="0" borderId="21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09" xfId="0" applyFont="1" applyFill="1" applyBorder="1" applyAlignment="1">
      <alignment horizontal="center" vertical="center" wrapText="1"/>
    </xf>
    <xf numFmtId="0" fontId="7" fillId="0" borderId="75" xfId="0" applyFont="1" applyBorder="1" applyAlignment="1">
      <alignment horizontal="centerContinuous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10" xfId="0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0" fontId="23" fillId="0" borderId="111" xfId="0" applyFont="1" applyFill="1" applyBorder="1" applyAlignment="1">
      <alignment horizontal="center" vertical="center" wrapText="1"/>
    </xf>
    <xf numFmtId="0" fontId="35" fillId="0" borderId="111" xfId="0" applyFont="1" applyFill="1" applyBorder="1" applyAlignment="1">
      <alignment horizontal="center" vertical="center" wrapText="1"/>
    </xf>
    <xf numFmtId="0" fontId="35" fillId="0" borderId="112" xfId="0" applyFont="1" applyFill="1" applyBorder="1" applyAlignment="1">
      <alignment horizontal="center" vertical="center" wrapText="1"/>
    </xf>
    <xf numFmtId="0" fontId="23" fillId="0" borderId="113" xfId="0" applyFont="1" applyFill="1" applyBorder="1" applyAlignment="1">
      <alignment horizontal="center" vertical="center" wrapText="1"/>
    </xf>
    <xf numFmtId="0" fontId="23" fillId="0" borderId="107" xfId="0" applyFont="1" applyFill="1" applyBorder="1" applyAlignment="1">
      <alignment horizontal="center" vertical="center" wrapText="1"/>
    </xf>
    <xf numFmtId="49" fontId="27" fillId="0" borderId="57" xfId="0" applyNumberFormat="1" applyFont="1" applyFill="1" applyBorder="1" applyAlignment="1">
      <alignment horizontal="center" vertical="center" wrapText="1"/>
    </xf>
    <xf numFmtId="0" fontId="27" fillId="0" borderId="114" xfId="0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49" fontId="27" fillId="0" borderId="28" xfId="0" applyNumberFormat="1" applyFont="1" applyFill="1" applyBorder="1" applyAlignment="1">
      <alignment horizontal="center" vertical="center" wrapText="1"/>
    </xf>
    <xf numFmtId="49" fontId="27" fillId="0" borderId="36" xfId="0" applyNumberFormat="1" applyFont="1" applyFill="1" applyBorder="1" applyAlignment="1">
      <alignment horizontal="center" vertical="center" wrapText="1"/>
    </xf>
    <xf numFmtId="0" fontId="27" fillId="0" borderId="83" xfId="0" applyFont="1" applyFill="1" applyBorder="1" applyAlignment="1" applyProtection="1">
      <alignment horizontal="center" vertical="center" wrapText="1"/>
      <protection locked="0"/>
    </xf>
    <xf numFmtId="0" fontId="27" fillId="0" borderId="72" xfId="0" applyFont="1" applyFill="1" applyBorder="1" applyAlignment="1" applyProtection="1">
      <alignment horizontal="center" vertical="center" wrapText="1"/>
      <protection locked="0"/>
    </xf>
    <xf numFmtId="0" fontId="27" fillId="0" borderId="73" xfId="0" applyFont="1" applyFill="1" applyBorder="1" applyAlignment="1" applyProtection="1">
      <alignment horizontal="center" vertical="center" wrapText="1"/>
      <protection locked="0"/>
    </xf>
    <xf numFmtId="0" fontId="23" fillId="0" borderId="73" xfId="0" applyFont="1" applyFill="1" applyBorder="1" applyAlignment="1">
      <alignment horizontal="center" vertical="center" wrapText="1"/>
    </xf>
    <xf numFmtId="1" fontId="27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NumberFormat="1" applyFont="1" applyFill="1" applyBorder="1" applyAlignment="1" applyProtection="1">
      <alignment horizontal="center"/>
      <protection locked="0"/>
    </xf>
    <xf numFmtId="0" fontId="27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71" xfId="0" applyNumberFormat="1" applyFont="1" applyFill="1" applyBorder="1" applyAlignment="1">
      <alignment horizontal="center" vertical="center" wrapText="1"/>
    </xf>
    <xf numFmtId="0" fontId="23" fillId="0" borderId="72" xfId="0" applyNumberFormat="1" applyFont="1" applyFill="1" applyBorder="1" applyAlignment="1">
      <alignment horizontal="center" vertical="center" wrapText="1"/>
    </xf>
    <xf numFmtId="0" fontId="23" fillId="0" borderId="85" xfId="0" applyNumberFormat="1" applyFont="1" applyFill="1" applyBorder="1" applyAlignment="1">
      <alignment horizontal="center" vertical="center" wrapText="1"/>
    </xf>
    <xf numFmtId="0" fontId="23" fillId="0" borderId="73" xfId="0" applyNumberFormat="1" applyFont="1" applyFill="1" applyBorder="1" applyAlignment="1">
      <alignment horizontal="center" vertical="center" wrapText="1"/>
    </xf>
    <xf numFmtId="0" fontId="23" fillId="0" borderId="83" xfId="0" applyNumberFormat="1" applyFont="1" applyFill="1" applyBorder="1" applyAlignment="1">
      <alignment horizontal="center" vertical="center" wrapText="1"/>
    </xf>
    <xf numFmtId="0" fontId="23" fillId="0" borderId="115" xfId="0" applyNumberFormat="1" applyFont="1" applyFill="1" applyBorder="1" applyAlignment="1">
      <alignment horizontal="center" vertical="center" wrapText="1"/>
    </xf>
    <xf numFmtId="0" fontId="23" fillId="0" borderId="89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 applyProtection="1">
      <alignment horizontal="center"/>
      <protection locked="0"/>
    </xf>
    <xf numFmtId="0" fontId="85" fillId="0" borderId="10" xfId="0" applyNumberFormat="1" applyFont="1" applyFill="1" applyBorder="1" applyAlignment="1">
      <alignment horizontal="center"/>
    </xf>
    <xf numFmtId="0" fontId="85" fillId="0" borderId="1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Alignment="1">
      <alignment/>
    </xf>
    <xf numFmtId="0" fontId="85" fillId="0" borderId="10" xfId="0" applyNumberFormat="1" applyFont="1" applyFill="1" applyBorder="1" applyAlignment="1">
      <alignment horizontal="center" vertical="center"/>
    </xf>
    <xf numFmtId="0" fontId="85" fillId="0" borderId="10" xfId="0" applyNumberFormat="1" applyFont="1" applyFill="1" applyBorder="1" applyAlignment="1" applyProtection="1">
      <alignment horizontal="center" vertical="center"/>
      <protection locked="0"/>
    </xf>
    <xf numFmtId="179" fontId="4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23" fillId="0" borderId="57" xfId="0" applyNumberFormat="1" applyFont="1" applyFill="1" applyBorder="1" applyAlignment="1" applyProtection="1">
      <alignment horizontal="center"/>
      <protection locked="0"/>
    </xf>
    <xf numFmtId="1" fontId="86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 applyProtection="1">
      <alignment horizontal="center"/>
      <protection locked="0"/>
    </xf>
    <xf numFmtId="1" fontId="86" fillId="0" borderId="10" xfId="0" applyNumberFormat="1" applyFont="1" applyFill="1" applyBorder="1" applyAlignment="1" applyProtection="1">
      <alignment horizontal="center"/>
      <protection locked="0"/>
    </xf>
    <xf numFmtId="1" fontId="48" fillId="0" borderId="107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" fontId="27" fillId="0" borderId="107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vertical="center" wrapText="1"/>
    </xf>
    <xf numFmtId="1" fontId="31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1" fontId="23" fillId="0" borderId="0" xfId="0" applyNumberFormat="1" applyFont="1" applyFill="1" applyAlignment="1">
      <alignment vertical="center" wrapText="1"/>
    </xf>
    <xf numFmtId="1" fontId="23" fillId="0" borderId="107" xfId="0" applyNumberFormat="1" applyFont="1" applyBorder="1" applyAlignment="1">
      <alignment horizontal="center"/>
    </xf>
    <xf numFmtId="1" fontId="23" fillId="0" borderId="107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9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27" fillId="0" borderId="44" xfId="0" applyNumberFormat="1" applyFont="1" applyFill="1" applyBorder="1" applyAlignment="1">
      <alignment horizontal="center" vertical="center" wrapText="1"/>
    </xf>
    <xf numFmtId="1" fontId="27" fillId="0" borderId="57" xfId="0" applyNumberFormat="1" applyFont="1" applyFill="1" applyBorder="1" applyAlignment="1">
      <alignment horizontal="center" vertical="center" wrapText="1"/>
    </xf>
    <xf numFmtId="1" fontId="27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27" xfId="0" applyNumberFormat="1" applyFont="1" applyFill="1" applyBorder="1" applyAlignment="1">
      <alignment horizontal="center" vertical="center" wrapText="1"/>
    </xf>
    <xf numFmtId="1" fontId="27" fillId="0" borderId="9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1" xfId="0" applyNumberFormat="1" applyFont="1" applyFill="1" applyBorder="1" applyAlignment="1">
      <alignment horizontal="center" vertical="center" wrapText="1"/>
    </xf>
    <xf numFmtId="0" fontId="23" fillId="0" borderId="92" xfId="0" applyFont="1" applyFill="1" applyBorder="1" applyAlignment="1">
      <alignment horizontal="center" vertical="center" wrapText="1"/>
    </xf>
    <xf numFmtId="176" fontId="23" fillId="0" borderId="0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vertical="center" wrapText="1"/>
    </xf>
    <xf numFmtId="1" fontId="24" fillId="0" borderId="0" xfId="0" applyNumberFormat="1" applyFont="1" applyFill="1" applyBorder="1" applyAlignment="1">
      <alignment horizontal="right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1" fontId="27" fillId="0" borderId="116" xfId="0" applyNumberFormat="1" applyFont="1" applyFill="1" applyBorder="1" applyAlignment="1">
      <alignment horizontal="center" vertical="center" textRotation="90" wrapText="1"/>
    </xf>
    <xf numFmtId="1" fontId="27" fillId="0" borderId="17" xfId="0" applyNumberFormat="1" applyFont="1" applyFill="1" applyBorder="1" applyAlignment="1">
      <alignment horizontal="center" vertical="center" textRotation="90" wrapText="1"/>
    </xf>
    <xf numFmtId="1" fontId="27" fillId="0" borderId="117" xfId="0" applyNumberFormat="1" applyFont="1" applyFill="1" applyBorder="1" applyAlignment="1">
      <alignment horizontal="center" vertical="center" textRotation="90" wrapText="1"/>
    </xf>
    <xf numFmtId="1" fontId="27" fillId="0" borderId="118" xfId="0" applyNumberFormat="1" applyFont="1" applyFill="1" applyBorder="1" applyAlignment="1">
      <alignment horizontal="center" vertical="center" textRotation="90" wrapText="1"/>
    </xf>
    <xf numFmtId="1" fontId="27" fillId="0" borderId="119" xfId="0" applyNumberFormat="1" applyFont="1" applyFill="1" applyBorder="1" applyAlignment="1">
      <alignment horizontal="center" vertical="center" textRotation="90" wrapText="1"/>
    </xf>
    <xf numFmtId="1" fontId="27" fillId="0" borderId="120" xfId="0" applyNumberFormat="1" applyFont="1" applyFill="1" applyBorder="1" applyAlignment="1">
      <alignment horizontal="center" vertical="center" textRotation="90" wrapText="1"/>
    </xf>
    <xf numFmtId="0" fontId="27" fillId="0" borderId="86" xfId="0" applyFont="1" applyFill="1" applyBorder="1" applyAlignment="1">
      <alignment horizontal="center" vertical="center" wrapText="1"/>
    </xf>
    <xf numFmtId="0" fontId="27" fillId="0" borderId="90" xfId="0" applyFont="1" applyFill="1" applyBorder="1" applyAlignment="1">
      <alignment horizontal="center" vertical="center" wrapText="1"/>
    </xf>
    <xf numFmtId="0" fontId="27" fillId="0" borderId="92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vertical="center" wrapText="1"/>
    </xf>
    <xf numFmtId="49" fontId="27" fillId="0" borderId="108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1" xfId="0" applyFont="1" applyFill="1" applyBorder="1" applyAlignment="1">
      <alignment vertical="center" wrapText="1"/>
    </xf>
    <xf numFmtId="0" fontId="27" fillId="0" borderId="108" xfId="0" applyFont="1" applyFill="1" applyBorder="1" applyAlignment="1">
      <alignment vertical="center" wrapText="1"/>
    </xf>
    <xf numFmtId="1" fontId="27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6" xfId="0" applyFont="1" applyFill="1" applyBorder="1" applyAlignment="1">
      <alignment vertical="center" wrapText="1"/>
    </xf>
    <xf numFmtId="0" fontId="27" fillId="0" borderId="74" xfId="0" applyFont="1" applyFill="1" applyBorder="1" applyAlignment="1">
      <alignment vertical="center" wrapText="1"/>
    </xf>
    <xf numFmtId="0" fontId="27" fillId="0" borderId="10" xfId="53" applyFont="1" applyFill="1" applyBorder="1" applyAlignment="1" applyProtection="1">
      <alignment wrapText="1"/>
      <protection hidden="1" locked="0"/>
    </xf>
    <xf numFmtId="179" fontId="23" fillId="0" borderId="0" xfId="0" applyNumberFormat="1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4" fillId="0" borderId="1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23" fillId="0" borderId="123" xfId="0" applyFont="1" applyBorder="1" applyAlignment="1">
      <alignment horizontal="center"/>
    </xf>
    <xf numFmtId="0" fontId="23" fillId="0" borderId="124" xfId="0" applyFont="1" applyBorder="1" applyAlignment="1">
      <alignment horizontal="center"/>
    </xf>
    <xf numFmtId="1" fontId="27" fillId="0" borderId="107" xfId="0" applyNumberFormat="1" applyFont="1" applyFill="1" applyBorder="1" applyAlignment="1">
      <alignment horizontal="center"/>
    </xf>
    <xf numFmtId="176" fontId="48" fillId="0" borderId="123" xfId="0" applyNumberFormat="1" applyFont="1" applyFill="1" applyBorder="1" applyAlignment="1">
      <alignment horizontal="left" vertical="center"/>
    </xf>
    <xf numFmtId="176" fontId="48" fillId="0" borderId="125" xfId="0" applyNumberFormat="1" applyFont="1" applyFill="1" applyBorder="1" applyAlignment="1">
      <alignment horizontal="left" vertical="center"/>
    </xf>
    <xf numFmtId="176" fontId="48" fillId="0" borderId="124" xfId="0" applyNumberFormat="1" applyFont="1" applyFill="1" applyBorder="1" applyAlignment="1">
      <alignment horizontal="left" vertical="center"/>
    </xf>
    <xf numFmtId="176" fontId="48" fillId="0" borderId="123" xfId="0" applyNumberFormat="1" applyFont="1" applyFill="1" applyBorder="1" applyAlignment="1">
      <alignment horizontal="left" vertical="center" wrapText="1"/>
    </xf>
    <xf numFmtId="176" fontId="48" fillId="0" borderId="125" xfId="0" applyNumberFormat="1" applyFont="1" applyFill="1" applyBorder="1" applyAlignment="1">
      <alignment horizontal="left" vertical="center" wrapText="1"/>
    </xf>
    <xf numFmtId="176" fontId="48" fillId="0" borderId="124" xfId="0" applyNumberFormat="1" applyFont="1" applyFill="1" applyBorder="1" applyAlignment="1">
      <alignment horizontal="left" vertical="center" wrapText="1"/>
    </xf>
    <xf numFmtId="1" fontId="23" fillId="0" borderId="126" xfId="0" applyNumberFormat="1" applyFont="1" applyFill="1" applyBorder="1" applyAlignment="1">
      <alignment horizontal="center" vertical="center" wrapText="1"/>
    </xf>
    <xf numFmtId="1" fontId="23" fillId="0" borderId="127" xfId="0" applyNumberFormat="1" applyFont="1" applyFill="1" applyBorder="1" applyAlignment="1">
      <alignment horizontal="center" vertical="center" wrapText="1"/>
    </xf>
    <xf numFmtId="1" fontId="23" fillId="0" borderId="128" xfId="0" applyNumberFormat="1" applyFont="1" applyFill="1" applyBorder="1" applyAlignment="1">
      <alignment horizontal="center" vertical="center" wrapText="1"/>
    </xf>
    <xf numFmtId="1" fontId="27" fillId="0" borderId="126" xfId="0" applyNumberFormat="1" applyFont="1" applyFill="1" applyBorder="1" applyAlignment="1">
      <alignment horizontal="center" vertical="center" wrapText="1"/>
    </xf>
    <xf numFmtId="1" fontId="27" fillId="0" borderId="127" xfId="0" applyNumberFormat="1" applyFont="1" applyFill="1" applyBorder="1" applyAlignment="1">
      <alignment horizontal="center" vertical="center" wrapText="1"/>
    </xf>
    <xf numFmtId="1" fontId="27" fillId="0" borderId="129" xfId="0" applyNumberFormat="1" applyFont="1" applyFill="1" applyBorder="1" applyAlignment="1">
      <alignment horizontal="center" vertical="center" wrapText="1"/>
    </xf>
    <xf numFmtId="1" fontId="23" fillId="0" borderId="59" xfId="0" applyNumberFormat="1" applyFont="1" applyFill="1" applyBorder="1" applyAlignment="1">
      <alignment horizontal="center" vertical="center" textRotation="90" wrapText="1"/>
    </xf>
    <xf numFmtId="1" fontId="23" fillId="0" borderId="130" xfId="0" applyNumberFormat="1" applyFont="1" applyFill="1" applyBorder="1" applyAlignment="1">
      <alignment horizontal="center" vertical="center" textRotation="90" wrapText="1"/>
    </xf>
    <xf numFmtId="179" fontId="48" fillId="0" borderId="131" xfId="0" applyNumberFormat="1" applyFont="1" applyFill="1" applyBorder="1" applyAlignment="1">
      <alignment horizontal="center"/>
    </xf>
    <xf numFmtId="179" fontId="48" fillId="0" borderId="132" xfId="0" applyNumberFormat="1" applyFont="1" applyFill="1" applyBorder="1" applyAlignment="1">
      <alignment horizontal="center"/>
    </xf>
    <xf numFmtId="1" fontId="23" fillId="0" borderId="77" xfId="0" applyNumberFormat="1" applyFont="1" applyFill="1" applyBorder="1" applyAlignment="1">
      <alignment horizontal="center" vertical="center" textRotation="90" wrapText="1"/>
    </xf>
    <xf numFmtId="1" fontId="23" fillId="0" borderId="133" xfId="0" applyNumberFormat="1" applyFont="1" applyFill="1" applyBorder="1" applyAlignment="1">
      <alignment horizontal="center" vertical="center" textRotation="90" wrapText="1"/>
    </xf>
    <xf numFmtId="0" fontId="24" fillId="0" borderId="65" xfId="0" applyFont="1" applyFill="1" applyBorder="1" applyAlignment="1">
      <alignment horizontal="center" vertical="top" wrapText="1"/>
    </xf>
    <xf numFmtId="0" fontId="29" fillId="0" borderId="31" xfId="0" applyFont="1" applyFill="1" applyBorder="1" applyAlignment="1">
      <alignment vertical="center" wrapText="1"/>
    </xf>
    <xf numFmtId="1" fontId="23" fillId="0" borderId="115" xfId="0" applyNumberFormat="1" applyFont="1" applyFill="1" applyBorder="1" applyAlignment="1">
      <alignment horizontal="center" vertical="center" wrapText="1"/>
    </xf>
    <xf numFmtId="1" fontId="23" fillId="0" borderId="87" xfId="0" applyNumberFormat="1" applyFont="1" applyFill="1" applyBorder="1" applyAlignment="1">
      <alignment horizontal="center" vertical="center" wrapText="1"/>
    </xf>
    <xf numFmtId="1" fontId="23" fillId="0" borderId="134" xfId="0" applyNumberFormat="1" applyFont="1" applyFill="1" applyBorder="1" applyAlignment="1">
      <alignment horizontal="center" vertical="center" wrapText="1"/>
    </xf>
    <xf numFmtId="1" fontId="34" fillId="0" borderId="115" xfId="0" applyNumberFormat="1" applyFont="1" applyFill="1" applyBorder="1" applyAlignment="1" applyProtection="1">
      <alignment horizontal="center" vertical="center" wrapText="1"/>
      <protection locked="0"/>
    </xf>
    <xf numFmtId="1" fontId="34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34" fillId="0" borderId="13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vertical="top" wrapText="1"/>
    </xf>
    <xf numFmtId="1" fontId="23" fillId="0" borderId="49" xfId="0" applyNumberFormat="1" applyFont="1" applyFill="1" applyBorder="1" applyAlignment="1">
      <alignment horizontal="center" vertical="center" wrapText="1"/>
    </xf>
    <xf numFmtId="0" fontId="23" fillId="0" borderId="115" xfId="0" applyFont="1" applyFill="1" applyBorder="1" applyAlignment="1">
      <alignment horizontal="center" vertical="center" wrapText="1"/>
    </xf>
    <xf numFmtId="0" fontId="23" fillId="0" borderId="134" xfId="0" applyFont="1" applyFill="1" applyBorder="1" applyAlignment="1">
      <alignment horizontal="center" vertical="center" wrapText="1"/>
    </xf>
    <xf numFmtId="0" fontId="23" fillId="0" borderId="87" xfId="0" applyFont="1" applyFill="1" applyBorder="1" applyAlignment="1">
      <alignment horizontal="center" vertical="center" wrapText="1"/>
    </xf>
    <xf numFmtId="0" fontId="23" fillId="0" borderId="135" xfId="0" applyFont="1" applyFill="1" applyBorder="1" applyAlignment="1">
      <alignment horizontal="center" vertical="center" wrapText="1"/>
    </xf>
    <xf numFmtId="0" fontId="23" fillId="0" borderId="136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137" xfId="0" applyFont="1" applyFill="1" applyBorder="1" applyAlignment="1">
      <alignment horizontal="center" vertical="center" wrapText="1"/>
    </xf>
    <xf numFmtId="0" fontId="23" fillId="0" borderId="138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textRotation="90" wrapText="1"/>
    </xf>
    <xf numFmtId="0" fontId="27" fillId="0" borderId="117" xfId="0" applyFont="1" applyFill="1" applyBorder="1" applyAlignment="1">
      <alignment horizontal="center" vertical="center" textRotation="90" wrapText="1"/>
    </xf>
    <xf numFmtId="1" fontId="23" fillId="0" borderId="129" xfId="0" applyNumberFormat="1" applyFont="1" applyFill="1" applyBorder="1" applyAlignment="1">
      <alignment horizontal="center" vertical="center" wrapText="1"/>
    </xf>
    <xf numFmtId="1" fontId="23" fillId="0" borderId="139" xfId="0" applyNumberFormat="1" applyFont="1" applyFill="1" applyBorder="1" applyAlignment="1">
      <alignment horizontal="center" vertical="center" wrapText="1"/>
    </xf>
    <xf numFmtId="1" fontId="23" fillId="0" borderId="140" xfId="0" applyNumberFormat="1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textRotation="90" wrapText="1"/>
    </xf>
    <xf numFmtId="0" fontId="27" fillId="0" borderId="100" xfId="0" applyFont="1" applyFill="1" applyBorder="1" applyAlignment="1">
      <alignment horizontal="center" vertical="center" textRotation="90" wrapText="1"/>
    </xf>
    <xf numFmtId="0" fontId="27" fillId="0" borderId="119" xfId="0" applyFont="1" applyFill="1" applyBorder="1" applyAlignment="1">
      <alignment horizontal="center" vertical="center" textRotation="90" wrapText="1"/>
    </xf>
    <xf numFmtId="0" fontId="27" fillId="0" borderId="57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 textRotation="90" wrapText="1"/>
    </xf>
    <xf numFmtId="0" fontId="27" fillId="0" borderId="17" xfId="0" applyFont="1" applyFill="1" applyBorder="1" applyAlignment="1">
      <alignment horizontal="center" vertical="center" textRotation="90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127" xfId="0" applyFont="1" applyFill="1" applyBorder="1" applyAlignment="1">
      <alignment horizontal="center" vertical="center" wrapText="1"/>
    </xf>
    <xf numFmtId="0" fontId="27" fillId="0" borderId="141" xfId="0" applyFont="1" applyFill="1" applyBorder="1" applyAlignment="1">
      <alignment horizontal="center" vertical="center" textRotation="90" wrapText="1"/>
    </xf>
    <xf numFmtId="0" fontId="27" fillId="0" borderId="84" xfId="0" applyFont="1" applyFill="1" applyBorder="1" applyAlignment="1">
      <alignment horizontal="center" vertical="center" textRotation="90" wrapText="1"/>
    </xf>
    <xf numFmtId="0" fontId="27" fillId="0" borderId="142" xfId="0" applyFont="1" applyFill="1" applyBorder="1" applyAlignment="1">
      <alignment horizontal="center" vertical="center" textRotation="90" wrapText="1"/>
    </xf>
    <xf numFmtId="0" fontId="27" fillId="0" borderId="143" xfId="0" applyFont="1" applyFill="1" applyBorder="1" applyAlignment="1">
      <alignment horizontal="center" vertical="center" wrapText="1"/>
    </xf>
    <xf numFmtId="0" fontId="27" fillId="0" borderId="82" xfId="0" applyFont="1" applyFill="1" applyBorder="1" applyAlignment="1">
      <alignment horizontal="center" vertical="center" wrapText="1"/>
    </xf>
    <xf numFmtId="0" fontId="27" fillId="0" borderId="144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textRotation="90" wrapText="1"/>
    </xf>
    <xf numFmtId="0" fontId="27" fillId="0" borderId="35" xfId="0" applyFont="1" applyFill="1" applyBorder="1" applyAlignment="1">
      <alignment horizontal="center" vertical="center" textRotation="90" wrapText="1"/>
    </xf>
    <xf numFmtId="0" fontId="27" fillId="0" borderId="130" xfId="0" applyFont="1" applyFill="1" applyBorder="1" applyAlignment="1">
      <alignment horizontal="center" vertical="center" textRotation="90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23" fillId="0" borderId="19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43" xfId="0" applyNumberFormat="1" applyFont="1" applyFill="1" applyBorder="1" applyAlignment="1">
      <alignment horizontal="center" vertical="center" wrapText="1"/>
    </xf>
    <xf numFmtId="1" fontId="23" fillId="0" borderId="33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143" xfId="0" applyFont="1" applyFill="1" applyBorder="1" applyAlignment="1">
      <alignment horizontal="center" vertical="center" textRotation="90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17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textRotation="90" wrapText="1"/>
    </xf>
    <xf numFmtId="0" fontId="23" fillId="0" borderId="100" xfId="0" applyFont="1" applyFill="1" applyBorder="1" applyAlignment="1">
      <alignment horizontal="center" vertical="center" textRotation="90" wrapText="1"/>
    </xf>
    <xf numFmtId="0" fontId="23" fillId="0" borderId="119" xfId="0" applyFont="1" applyFill="1" applyBorder="1" applyAlignment="1">
      <alignment horizontal="center" vertical="center" textRotation="90" wrapText="1"/>
    </xf>
    <xf numFmtId="0" fontId="27" fillId="0" borderId="1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1" fontId="27" fillId="0" borderId="145" xfId="0" applyNumberFormat="1" applyFont="1" applyFill="1" applyBorder="1" applyAlignment="1">
      <alignment horizontal="center" vertical="center" wrapText="1"/>
    </xf>
    <xf numFmtId="1" fontId="27" fillId="0" borderId="23" xfId="0" applyNumberFormat="1" applyFont="1" applyFill="1" applyBorder="1" applyAlignment="1">
      <alignment horizontal="center" vertical="center" wrapText="1"/>
    </xf>
    <xf numFmtId="1" fontId="27" fillId="0" borderId="109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3" fillId="0" borderId="123" xfId="0" applyFont="1" applyFill="1" applyBorder="1" applyAlignment="1">
      <alignment horizontal="center"/>
    </xf>
    <xf numFmtId="0" fontId="23" fillId="0" borderId="124" xfId="0" applyFont="1" applyFill="1" applyBorder="1" applyAlignment="1">
      <alignment horizontal="center"/>
    </xf>
    <xf numFmtId="1" fontId="23" fillId="0" borderId="146" xfId="0" applyNumberFormat="1" applyFont="1" applyFill="1" applyBorder="1" applyAlignment="1">
      <alignment horizontal="center" vertical="center" wrapText="1"/>
    </xf>
    <xf numFmtId="1" fontId="23" fillId="0" borderId="114" xfId="0" applyNumberFormat="1" applyFont="1" applyFill="1" applyBorder="1" applyAlignment="1">
      <alignment horizontal="center" vertical="center" wrapText="1"/>
    </xf>
    <xf numFmtId="1" fontId="27" fillId="0" borderId="110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29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wrapText="1"/>
    </xf>
    <xf numFmtId="0" fontId="23" fillId="0" borderId="129" xfId="0" applyFont="1" applyFill="1" applyBorder="1" applyAlignment="1">
      <alignment horizontal="center" vertical="center" wrapText="1"/>
    </xf>
    <xf numFmtId="0" fontId="23" fillId="0" borderId="110" xfId="0" applyFont="1" applyFill="1" applyBorder="1" applyAlignment="1">
      <alignment horizontal="center" vertical="center" wrapText="1"/>
    </xf>
    <xf numFmtId="0" fontId="23" fillId="0" borderId="85" xfId="0" applyFont="1" applyFill="1" applyBorder="1" applyAlignment="1">
      <alignment horizontal="center" vertical="center" wrapText="1"/>
    </xf>
    <xf numFmtId="0" fontId="23" fillId="0" borderId="83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27" fillId="0" borderId="103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129" xfId="53" applyFont="1" applyFill="1" applyBorder="1" applyAlignment="1" applyProtection="1">
      <alignment vertical="center" wrapText="1"/>
      <protection hidden="1" locked="0"/>
    </xf>
    <xf numFmtId="0" fontId="27" fillId="0" borderId="127" xfId="53" applyFont="1" applyFill="1" applyBorder="1" applyAlignment="1" applyProtection="1">
      <alignment vertical="center" wrapText="1"/>
      <protection hidden="1" locked="0"/>
    </xf>
    <xf numFmtId="0" fontId="27" fillId="0" borderId="147" xfId="53" applyFont="1" applyFill="1" applyBorder="1" applyAlignment="1" applyProtection="1">
      <alignment vertical="center" wrapText="1"/>
      <protection hidden="1" locked="0"/>
    </xf>
    <xf numFmtId="0" fontId="27" fillId="0" borderId="104" xfId="53" applyFont="1" applyFill="1" applyBorder="1" applyAlignment="1" applyProtection="1">
      <alignment vertical="center" wrapText="1"/>
      <protection hidden="1" locked="0"/>
    </xf>
    <xf numFmtId="0" fontId="33" fillId="0" borderId="43" xfId="0" applyFont="1" applyFill="1" applyBorder="1" applyAlignment="1">
      <alignment horizontal="left" vertical="center" wrapText="1"/>
    </xf>
    <xf numFmtId="0" fontId="33" fillId="0" borderId="127" xfId="0" applyFont="1" applyFill="1" applyBorder="1" applyAlignment="1">
      <alignment horizontal="left" vertical="center" wrapText="1"/>
    </xf>
    <xf numFmtId="0" fontId="33" fillId="0" borderId="110" xfId="0" applyFont="1" applyFill="1" applyBorder="1" applyAlignment="1">
      <alignment horizontal="left" vertical="center" wrapText="1"/>
    </xf>
    <xf numFmtId="0" fontId="33" fillId="0" borderId="103" xfId="0" applyFont="1" applyFill="1" applyBorder="1" applyAlignment="1">
      <alignment horizontal="left" vertical="center" wrapText="1"/>
    </xf>
    <xf numFmtId="0" fontId="33" fillId="0" borderId="104" xfId="0" applyFont="1" applyFill="1" applyBorder="1" applyAlignment="1">
      <alignment horizontal="left" vertical="center" wrapText="1"/>
    </xf>
    <xf numFmtId="0" fontId="33" fillId="0" borderId="148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27" fillId="0" borderId="11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99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115" xfId="0" applyFont="1" applyFill="1" applyBorder="1" applyAlignment="1" applyProtection="1">
      <alignment vertical="center" wrapText="1"/>
      <protection locked="0"/>
    </xf>
    <xf numFmtId="0" fontId="27" fillId="0" borderId="87" xfId="0" applyFont="1" applyFill="1" applyBorder="1" applyAlignment="1" applyProtection="1">
      <alignment vertical="center" wrapText="1"/>
      <protection locked="0"/>
    </xf>
    <xf numFmtId="0" fontId="27" fillId="0" borderId="134" xfId="0" applyFont="1" applyFill="1" applyBorder="1" applyAlignment="1" applyProtection="1">
      <alignment vertical="center" wrapText="1"/>
      <protection locked="0"/>
    </xf>
    <xf numFmtId="0" fontId="27" fillId="0" borderId="149" xfId="53" applyFont="1" applyFill="1" applyBorder="1" applyAlignment="1" applyProtection="1">
      <alignment vertical="center" wrapText="1"/>
      <protection hidden="1" locked="0"/>
    </xf>
    <xf numFmtId="0" fontId="27" fillId="0" borderId="23" xfId="53" applyFont="1" applyFill="1" applyBorder="1" applyAlignment="1" applyProtection="1">
      <alignment vertical="center" wrapText="1"/>
      <protection hidden="1" locked="0"/>
    </xf>
    <xf numFmtId="0" fontId="27" fillId="0" borderId="62" xfId="0" applyFont="1" applyFill="1" applyBorder="1" applyAlignment="1">
      <alignment horizontal="center" vertical="center" wrapText="1"/>
    </xf>
    <xf numFmtId="0" fontId="33" fillId="0" borderId="122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horizontal="left" vertical="center" wrapText="1"/>
    </xf>
    <xf numFmtId="0" fontId="33" fillId="0" borderId="109" xfId="0" applyFont="1" applyFill="1" applyBorder="1" applyAlignment="1">
      <alignment horizontal="left" vertical="center" wrapText="1"/>
    </xf>
    <xf numFmtId="0" fontId="23" fillId="0" borderId="85" xfId="0" applyFont="1" applyFill="1" applyBorder="1" applyAlignment="1">
      <alignment horizontal="center" vertical="center" textRotation="90" wrapText="1"/>
    </xf>
    <xf numFmtId="0" fontId="23" fillId="0" borderId="83" xfId="0" applyFont="1" applyFill="1" applyBorder="1" applyAlignment="1">
      <alignment horizontal="center" vertical="center" textRotation="90" wrapText="1"/>
    </xf>
    <xf numFmtId="0" fontId="23" fillId="0" borderId="72" xfId="0" applyFont="1" applyFill="1" applyBorder="1" applyAlignment="1">
      <alignment horizontal="center" vertical="center" textRotation="90" wrapText="1"/>
    </xf>
    <xf numFmtId="0" fontId="23" fillId="0" borderId="73" xfId="0" applyFont="1" applyFill="1" applyBorder="1" applyAlignment="1">
      <alignment horizontal="center" vertical="center" textRotation="90" wrapText="1"/>
    </xf>
    <xf numFmtId="0" fontId="23" fillId="0" borderId="115" xfId="0" applyFont="1" applyFill="1" applyBorder="1" applyAlignment="1">
      <alignment horizontal="center" vertical="center" textRotation="90" wrapText="1"/>
    </xf>
    <xf numFmtId="0" fontId="23" fillId="0" borderId="134" xfId="0" applyFont="1" applyFill="1" applyBorder="1" applyAlignment="1">
      <alignment horizontal="center" vertical="center" textRotation="90" wrapText="1"/>
    </xf>
    <xf numFmtId="0" fontId="23" fillId="0" borderId="71" xfId="0" applyFont="1" applyFill="1" applyBorder="1" applyAlignment="1">
      <alignment horizontal="center" vertical="center" textRotation="90" wrapText="1"/>
    </xf>
    <xf numFmtId="0" fontId="23" fillId="0" borderId="0" xfId="0" applyFont="1" applyFill="1" applyAlignment="1">
      <alignment horizontal="center" wrapText="1"/>
    </xf>
    <xf numFmtId="0" fontId="30" fillId="0" borderId="28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50" xfId="0" applyFont="1" applyFill="1" applyBorder="1" applyAlignment="1">
      <alignment horizontal="center" vertical="center" textRotation="90" wrapText="1"/>
    </xf>
    <xf numFmtId="0" fontId="23" fillId="0" borderId="81" xfId="0" applyFont="1" applyFill="1" applyBorder="1" applyAlignment="1">
      <alignment horizontal="center" vertical="center" textRotation="90" wrapText="1"/>
    </xf>
    <xf numFmtId="0" fontId="23" fillId="0" borderId="98" xfId="0" applyFont="1" applyFill="1" applyBorder="1" applyAlignment="1">
      <alignment horizontal="center" vertical="center" textRotation="90" wrapText="1"/>
    </xf>
    <xf numFmtId="0" fontId="27" fillId="0" borderId="149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/>
    </xf>
    <xf numFmtId="0" fontId="25" fillId="0" borderId="65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wrapText="1"/>
    </xf>
    <xf numFmtId="0" fontId="25" fillId="0" borderId="0" xfId="0" applyFont="1" applyFill="1" applyAlignment="1">
      <alignment horizontal="center" wrapText="1"/>
    </xf>
    <xf numFmtId="0" fontId="38" fillId="0" borderId="0" xfId="0" applyFont="1" applyFill="1" applyAlignment="1">
      <alignment horizontal="left" wrapText="1"/>
    </xf>
    <xf numFmtId="0" fontId="39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center" vertical="top" wrapText="1"/>
    </xf>
    <xf numFmtId="0" fontId="31" fillId="0" borderId="31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left" wrapText="1"/>
    </xf>
    <xf numFmtId="0" fontId="47" fillId="0" borderId="0" xfId="0" applyFont="1" applyFill="1" applyAlignment="1">
      <alignment horizontal="left" vertical="center" wrapText="1"/>
    </xf>
    <xf numFmtId="0" fontId="45" fillId="0" borderId="0" xfId="0" applyFont="1" applyFill="1" applyBorder="1" applyAlignment="1">
      <alignment horizontal="left" wrapText="1"/>
    </xf>
    <xf numFmtId="0" fontId="29" fillId="0" borderId="0" xfId="0" applyFont="1" applyFill="1" applyAlignment="1">
      <alignment wrapText="1"/>
    </xf>
    <xf numFmtId="0" fontId="23" fillId="0" borderId="31" xfId="0" applyFont="1" applyFill="1" applyBorder="1" applyAlignment="1">
      <alignment wrapText="1"/>
    </xf>
    <xf numFmtId="0" fontId="38" fillId="0" borderId="66" xfId="0" applyFont="1" applyFill="1" applyBorder="1" applyAlignment="1">
      <alignment horizontal="center" vertical="center" wrapText="1"/>
    </xf>
    <xf numFmtId="0" fontId="38" fillId="0" borderId="151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left" wrapText="1"/>
    </xf>
    <xf numFmtId="0" fontId="38" fillId="0" borderId="141" xfId="0" applyFont="1" applyFill="1" applyBorder="1" applyAlignment="1">
      <alignment horizontal="center" vertical="center" wrapText="1"/>
    </xf>
    <xf numFmtId="0" fontId="38" fillId="0" borderId="6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0" fillId="0" borderId="43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2" xfId="0" applyBorder="1" applyAlignment="1">
      <alignment horizontal="center"/>
    </xf>
    <xf numFmtId="0" fontId="0" fillId="0" borderId="15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475" t="s">
        <v>155</v>
      </c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150"/>
      <c r="O1" s="150"/>
      <c r="P1" s="150"/>
      <c r="Q1" s="151"/>
      <c r="R1" s="475"/>
      <c r="S1" s="475"/>
      <c r="T1" s="475"/>
      <c r="U1" s="475"/>
      <c r="V1" s="475"/>
      <c r="W1" s="475"/>
      <c r="X1" s="475"/>
      <c r="Y1" s="475"/>
      <c r="Z1" s="475"/>
      <c r="AA1" s="149"/>
      <c r="AB1" s="149"/>
      <c r="AC1" s="475"/>
      <c r="AD1" s="475"/>
      <c r="AE1" s="475"/>
      <c r="AF1" s="475"/>
      <c r="AG1" s="475"/>
      <c r="AH1" s="475"/>
      <c r="AI1" s="475"/>
      <c r="AJ1" s="475"/>
      <c r="AK1" s="475"/>
      <c r="AL1" s="149"/>
      <c r="AM1" s="155"/>
      <c r="AN1" s="475"/>
      <c r="AO1" s="475"/>
      <c r="AP1" s="475"/>
      <c r="AQ1" s="475"/>
      <c r="AR1" s="475"/>
      <c r="AS1" s="475"/>
      <c r="AT1" s="475"/>
      <c r="AU1" s="475"/>
      <c r="AV1" s="475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148"/>
      <c r="AC2" s="483"/>
      <c r="AD2" s="483"/>
      <c r="AE2" s="483"/>
      <c r="AF2" s="483"/>
      <c r="AG2" s="483"/>
      <c r="AH2" s="483"/>
      <c r="AI2" s="483"/>
      <c r="AJ2" s="483"/>
      <c r="AK2" s="483"/>
      <c r="AL2" s="483"/>
      <c r="AM2" s="156"/>
      <c r="AN2" s="484"/>
      <c r="AO2" s="484"/>
      <c r="AP2" s="484"/>
      <c r="AQ2" s="484"/>
      <c r="AR2" s="484"/>
      <c r="AS2" s="484"/>
      <c r="AT2" s="484"/>
      <c r="AU2" s="484"/>
      <c r="AV2" s="484"/>
      <c r="AW2" s="484"/>
      <c r="AX2" s="134"/>
      <c r="AY2" s="486" t="s">
        <v>156</v>
      </c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88"/>
    </row>
    <row r="3" spans="1:63" ht="18.75">
      <c r="A3" s="479" t="s">
        <v>228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89"/>
      <c r="Q3" s="89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140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140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480" t="s">
        <v>158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89"/>
      <c r="Q4" s="89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147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154"/>
      <c r="AN4" s="481"/>
      <c r="AO4" s="481"/>
      <c r="AP4" s="481"/>
      <c r="AQ4" s="481"/>
      <c r="AR4" s="481"/>
      <c r="AS4" s="481"/>
      <c r="AT4" s="481"/>
      <c r="AU4" s="481"/>
      <c r="AV4" s="481"/>
      <c r="AW4" s="481"/>
      <c r="AX4" s="87"/>
      <c r="AY4" s="87"/>
      <c r="AZ4" s="87"/>
      <c r="BA4" s="87"/>
      <c r="BB4" s="487" t="s">
        <v>225</v>
      </c>
      <c r="BC4" s="488"/>
      <c r="BD4" s="488"/>
      <c r="BE4" s="488"/>
      <c r="BF4" s="488"/>
      <c r="BG4" s="488"/>
      <c r="BH4" s="488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489" t="s">
        <v>227</v>
      </c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89"/>
      <c r="AS9" s="489"/>
      <c r="AT9" s="489"/>
      <c r="AU9" s="489"/>
      <c r="AV9" s="489"/>
      <c r="AW9" s="489"/>
      <c r="AX9" s="489"/>
      <c r="AY9" s="489"/>
      <c r="AZ9" s="489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472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476" t="s">
        <v>169</v>
      </c>
      <c r="L14" s="477"/>
      <c r="M14" s="477"/>
      <c r="N14" s="478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476" t="s">
        <v>174</v>
      </c>
      <c r="AG14" s="477"/>
      <c r="AH14" s="477"/>
      <c r="AI14" s="477"/>
      <c r="AJ14" s="478"/>
      <c r="AK14" s="476" t="s">
        <v>175</v>
      </c>
      <c r="AL14" s="477"/>
      <c r="AM14" s="477"/>
      <c r="AN14" s="163"/>
      <c r="AO14" s="160" t="s">
        <v>176</v>
      </c>
      <c r="AP14" s="96"/>
      <c r="AQ14" s="96"/>
      <c r="AR14" s="96"/>
      <c r="AS14" s="476" t="s">
        <v>177</v>
      </c>
      <c r="AT14" s="477"/>
      <c r="AU14" s="477"/>
      <c r="AV14" s="477"/>
      <c r="AW14" s="478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485" t="s">
        <v>185</v>
      </c>
      <c r="BI14" s="485" t="s">
        <v>186</v>
      </c>
      <c r="BJ14" s="485" t="s">
        <v>166</v>
      </c>
      <c r="BK14" s="88"/>
    </row>
    <row r="15" spans="1:63" ht="15">
      <c r="A15" s="473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473"/>
      <c r="BI15" s="473"/>
      <c r="BJ15" s="473"/>
      <c r="BK15" s="88"/>
    </row>
    <row r="16" spans="1:63" ht="15">
      <c r="A16" s="473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473"/>
      <c r="BI16" s="473"/>
      <c r="BJ16" s="473"/>
      <c r="BK16" s="88"/>
    </row>
    <row r="17" spans="1:63" ht="15.75" thickBot="1">
      <c r="A17" s="474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474"/>
      <c r="BI17" s="474"/>
      <c r="BJ17" s="474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BJ14:BJ17"/>
    <mergeCell ref="AY2:BJ2"/>
    <mergeCell ref="BB4:BH4"/>
    <mergeCell ref="BH14:BH17"/>
    <mergeCell ref="BI14:BI17"/>
    <mergeCell ref="T9:AZ9"/>
    <mergeCell ref="AC4:AL4"/>
    <mergeCell ref="AN4:AW4"/>
    <mergeCell ref="AN1:AV1"/>
    <mergeCell ref="AN2:AW2"/>
    <mergeCell ref="AK14:AM14"/>
    <mergeCell ref="AS14:AW14"/>
    <mergeCell ref="AN3:AW3"/>
    <mergeCell ref="AC2:AL2"/>
    <mergeCell ref="AF14:AJ14"/>
    <mergeCell ref="AC1:AK1"/>
    <mergeCell ref="AC3:AL3"/>
    <mergeCell ref="A14:A17"/>
    <mergeCell ref="B1:M1"/>
    <mergeCell ref="R1:Z1"/>
    <mergeCell ref="K14:N14"/>
    <mergeCell ref="A3:O3"/>
    <mergeCell ref="A4:O4"/>
    <mergeCell ref="R4:AA4"/>
    <mergeCell ref="R3:AA3"/>
    <mergeCell ref="R2:AA2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475" t="s">
        <v>155</v>
      </c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150"/>
      <c r="O1" s="150"/>
      <c r="P1" s="150"/>
      <c r="Q1" s="151"/>
      <c r="R1" s="475"/>
      <c r="S1" s="475"/>
      <c r="T1" s="475"/>
      <c r="U1" s="475"/>
      <c r="V1" s="475"/>
      <c r="W1" s="475"/>
      <c r="X1" s="475"/>
      <c r="Y1" s="475"/>
      <c r="Z1" s="475"/>
      <c r="AA1" s="149"/>
      <c r="AB1" s="149"/>
      <c r="AC1" s="475"/>
      <c r="AD1" s="475"/>
      <c r="AE1" s="475"/>
      <c r="AF1" s="475"/>
      <c r="AG1" s="475"/>
      <c r="AH1" s="475"/>
      <c r="AI1" s="475"/>
      <c r="AJ1" s="475"/>
      <c r="AK1" s="475"/>
      <c r="AL1" s="149"/>
      <c r="AM1" s="155"/>
      <c r="AN1" s="475"/>
      <c r="AO1" s="475"/>
      <c r="AP1" s="475"/>
      <c r="AQ1" s="475"/>
      <c r="AR1" s="475"/>
      <c r="AS1" s="475"/>
      <c r="AT1" s="475"/>
      <c r="AU1" s="475"/>
      <c r="AV1" s="475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148"/>
      <c r="AC2" s="483"/>
      <c r="AD2" s="483"/>
      <c r="AE2" s="483"/>
      <c r="AF2" s="483"/>
      <c r="AG2" s="483"/>
      <c r="AH2" s="483"/>
      <c r="AI2" s="483"/>
      <c r="AJ2" s="483"/>
      <c r="AK2" s="483"/>
      <c r="AL2" s="483"/>
      <c r="AM2" s="156"/>
      <c r="AN2" s="484"/>
      <c r="AO2" s="484"/>
      <c r="AP2" s="484"/>
      <c r="AQ2" s="484"/>
      <c r="AR2" s="484"/>
      <c r="AS2" s="484"/>
      <c r="AT2" s="484"/>
      <c r="AU2" s="484"/>
      <c r="AV2" s="484"/>
      <c r="AW2" s="484"/>
      <c r="AX2" s="134"/>
      <c r="AY2" s="486" t="s">
        <v>156</v>
      </c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88"/>
    </row>
    <row r="3" spans="1:63" ht="18.75">
      <c r="A3" s="479" t="s">
        <v>247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89"/>
      <c r="Q3" s="89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140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140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480" t="s">
        <v>158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89"/>
      <c r="Q4" s="89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147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154"/>
      <c r="AN4" s="481"/>
      <c r="AO4" s="481"/>
      <c r="AP4" s="481"/>
      <c r="AQ4" s="481"/>
      <c r="AR4" s="481"/>
      <c r="AS4" s="481"/>
      <c r="AT4" s="481"/>
      <c r="AU4" s="481"/>
      <c r="AV4" s="481"/>
      <c r="AW4" s="481"/>
      <c r="AX4" s="87"/>
      <c r="AY4" s="87"/>
      <c r="AZ4" s="87"/>
      <c r="BA4" s="87"/>
      <c r="BB4" s="487" t="s">
        <v>225</v>
      </c>
      <c r="BC4" s="488"/>
      <c r="BD4" s="488"/>
      <c r="BE4" s="488"/>
      <c r="BF4" s="488"/>
      <c r="BG4" s="488"/>
      <c r="BH4" s="488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489" t="s">
        <v>227</v>
      </c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89"/>
      <c r="AS9" s="489"/>
      <c r="AT9" s="489"/>
      <c r="AU9" s="489"/>
      <c r="AV9" s="489"/>
      <c r="AW9" s="489"/>
      <c r="AX9" s="489"/>
      <c r="AY9" s="489"/>
      <c r="AZ9" s="489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472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476" t="s">
        <v>175</v>
      </c>
      <c r="AK14" s="477"/>
      <c r="AL14" s="477"/>
      <c r="AM14" s="477"/>
      <c r="AN14" s="478"/>
      <c r="AO14" s="96" t="s">
        <v>176</v>
      </c>
      <c r="AP14" s="96"/>
      <c r="AQ14" s="96"/>
      <c r="AR14" s="96"/>
      <c r="AS14" s="476" t="s">
        <v>177</v>
      </c>
      <c r="AT14" s="477"/>
      <c r="AU14" s="477"/>
      <c r="AV14" s="478"/>
      <c r="AW14" s="476" t="s">
        <v>178</v>
      </c>
      <c r="AX14" s="477"/>
      <c r="AY14" s="477"/>
      <c r="AZ14" s="477"/>
      <c r="BA14" s="478"/>
      <c r="BB14" s="96" t="s">
        <v>179</v>
      </c>
      <c r="BC14" s="485" t="s">
        <v>241</v>
      </c>
      <c r="BD14" s="485" t="s">
        <v>243</v>
      </c>
      <c r="BE14" s="485" t="s">
        <v>242</v>
      </c>
      <c r="BF14" s="492" t="s">
        <v>244</v>
      </c>
      <c r="BG14" s="485" t="s">
        <v>245</v>
      </c>
      <c r="BH14" s="485" t="s">
        <v>185</v>
      </c>
      <c r="BI14" s="485" t="s">
        <v>186</v>
      </c>
      <c r="BJ14" s="485" t="s">
        <v>166</v>
      </c>
      <c r="BK14" s="88"/>
    </row>
    <row r="15" spans="1:63" ht="15">
      <c r="A15" s="473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490"/>
      <c r="BD15" s="490"/>
      <c r="BE15" s="490"/>
      <c r="BF15" s="493"/>
      <c r="BG15" s="490"/>
      <c r="BH15" s="473"/>
      <c r="BI15" s="473"/>
      <c r="BJ15" s="473"/>
      <c r="BK15" s="88"/>
    </row>
    <row r="16" spans="1:63" ht="15">
      <c r="A16" s="473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490"/>
      <c r="BD16" s="490"/>
      <c r="BE16" s="490"/>
      <c r="BF16" s="493"/>
      <c r="BG16" s="490"/>
      <c r="BH16" s="473"/>
      <c r="BI16" s="473"/>
      <c r="BJ16" s="473"/>
      <c r="BK16" s="88"/>
    </row>
    <row r="17" spans="1:63" ht="15" customHeight="1" thickBot="1">
      <c r="A17" s="474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491"/>
      <c r="BD17" s="491"/>
      <c r="BE17" s="491"/>
      <c r="BF17" s="494"/>
      <c r="BG17" s="491"/>
      <c r="BH17" s="474"/>
      <c r="BI17" s="474"/>
      <c r="BJ17" s="474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A14:A17"/>
    <mergeCell ref="AC3:AL3"/>
    <mergeCell ref="AC2:AL2"/>
    <mergeCell ref="B1:M1"/>
    <mergeCell ref="R1:Z1"/>
    <mergeCell ref="A3:O3"/>
    <mergeCell ref="A4:O4"/>
    <mergeCell ref="R4:AA4"/>
    <mergeCell ref="R3:AA3"/>
    <mergeCell ref="R2:AA2"/>
    <mergeCell ref="BE14:BE17"/>
    <mergeCell ref="BJ14:BJ17"/>
    <mergeCell ref="AY2:BJ2"/>
    <mergeCell ref="BB4:BH4"/>
    <mergeCell ref="BH14:BH17"/>
    <mergeCell ref="BI14:BI17"/>
    <mergeCell ref="T9:AZ9"/>
    <mergeCell ref="AC4:AL4"/>
    <mergeCell ref="BG14:BG17"/>
    <mergeCell ref="BF14:BF17"/>
    <mergeCell ref="BD14:BD17"/>
    <mergeCell ref="AN1:AV1"/>
    <mergeCell ref="AN2:AW2"/>
    <mergeCell ref="AW14:BA14"/>
    <mergeCell ref="AJ14:AN14"/>
    <mergeCell ref="AS14:AV14"/>
    <mergeCell ref="AC1:AK1"/>
    <mergeCell ref="AN3:AW3"/>
    <mergeCell ref="AN4:AW4"/>
    <mergeCell ref="BC14:BC17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5"/>
  <sheetViews>
    <sheetView showZeros="0" tabSelected="1" zoomScale="75" zoomScaleNormal="75" zoomScaleSheetLayoutView="70" zoomScalePageLayoutView="0" workbookViewId="0" topLeftCell="A12">
      <selection activeCell="AH16" sqref="AH16"/>
    </sheetView>
  </sheetViews>
  <sheetFormatPr defaultColWidth="9.00390625" defaultRowHeight="12.75"/>
  <cols>
    <col min="1" max="1" width="8.75390625" style="217" customWidth="1"/>
    <col min="2" max="2" width="53.00390625" style="217" customWidth="1"/>
    <col min="3" max="3" width="4.75390625" style="216" customWidth="1"/>
    <col min="4" max="4" width="5.625" style="217" customWidth="1"/>
    <col min="5" max="6" width="4.75390625" style="216" customWidth="1"/>
    <col min="7" max="8" width="5.25390625" style="217" customWidth="1"/>
    <col min="9" max="9" width="5.375" style="216" customWidth="1"/>
    <col min="10" max="10" width="7.125" style="217" customWidth="1"/>
    <col min="11" max="11" width="8.125" style="217" customWidth="1"/>
    <col min="12" max="12" width="6.875" style="217" customWidth="1"/>
    <col min="13" max="13" width="6.625" style="217" customWidth="1"/>
    <col min="14" max="14" width="6.125" style="217" customWidth="1"/>
    <col min="15" max="15" width="10.875" style="217" customWidth="1"/>
    <col min="16" max="16" width="5.375" style="220" customWidth="1"/>
    <col min="17" max="17" width="6.00390625" style="220" customWidth="1"/>
    <col min="18" max="18" width="5.25390625" style="220" customWidth="1"/>
    <col min="19" max="19" width="6.125" style="220" customWidth="1"/>
    <col min="20" max="20" width="5.375" style="430" customWidth="1"/>
    <col min="21" max="21" width="5.375" style="220" customWidth="1"/>
    <col min="22" max="22" width="6.00390625" style="220" customWidth="1"/>
    <col min="23" max="23" width="5.125" style="220" customWidth="1"/>
    <col min="24" max="24" width="6.125" style="220" customWidth="1"/>
    <col min="25" max="25" width="5.375" style="430" customWidth="1"/>
    <col min="26" max="26" width="5.375" style="220" customWidth="1"/>
    <col min="27" max="27" width="6.00390625" style="220" customWidth="1"/>
    <col min="28" max="28" width="5.875" style="220" customWidth="1"/>
    <col min="29" max="29" width="6.125" style="220" customWidth="1"/>
    <col min="30" max="30" width="5.375" style="430" customWidth="1"/>
    <col min="31" max="31" width="5.75390625" style="220" customWidth="1"/>
    <col min="32" max="32" width="6.00390625" style="220" customWidth="1"/>
    <col min="33" max="33" width="5.75390625" style="220" customWidth="1"/>
    <col min="34" max="34" width="6.125" style="220" customWidth="1"/>
    <col min="35" max="35" width="5.375" style="430" customWidth="1"/>
    <col min="36" max="36" width="5.375" style="220" customWidth="1"/>
    <col min="37" max="37" width="6.00390625" style="220" customWidth="1"/>
    <col min="38" max="38" width="5.125" style="220" customWidth="1"/>
    <col min="39" max="39" width="6.125" style="220" customWidth="1"/>
    <col min="40" max="40" width="5.375" style="430" customWidth="1"/>
    <col min="41" max="41" width="5.25390625" style="220" customWidth="1"/>
    <col min="42" max="42" width="6.00390625" style="220" customWidth="1"/>
    <col min="43" max="43" width="4.875" style="220" customWidth="1"/>
    <col min="44" max="44" width="6.125" style="220" customWidth="1"/>
    <col min="45" max="45" width="5.375" style="430" customWidth="1"/>
    <col min="46" max="46" width="3.875" style="220" customWidth="1"/>
    <col min="47" max="47" width="6.00390625" style="220" customWidth="1"/>
    <col min="48" max="48" width="3.875" style="220" customWidth="1"/>
    <col min="49" max="49" width="6.125" style="220" customWidth="1"/>
    <col min="50" max="50" width="5.375" style="430" customWidth="1"/>
    <col min="51" max="51" width="3.875" style="220" customWidth="1"/>
    <col min="52" max="52" width="6.00390625" style="220" customWidth="1"/>
    <col min="53" max="53" width="3.875" style="220" customWidth="1"/>
    <col min="54" max="54" width="6.125" style="220" customWidth="1"/>
    <col min="55" max="55" width="5.375" style="430" customWidth="1"/>
    <col min="56" max="56" width="5.375" style="217" customWidth="1"/>
    <col min="57" max="57" width="27.75390625" style="217" customWidth="1"/>
    <col min="58" max="58" width="4.25390625" style="217" customWidth="1"/>
    <col min="59" max="16384" width="9.125" style="217" customWidth="1"/>
  </cols>
  <sheetData>
    <row r="2" spans="1:117" ht="27" customHeight="1" thickBot="1">
      <c r="A2" s="568" t="s">
        <v>268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8"/>
      <c r="AP2" s="568"/>
      <c r="AQ2" s="568"/>
      <c r="AR2" s="568"/>
      <c r="AS2" s="568"/>
      <c r="AT2" s="568"/>
      <c r="AU2" s="568"/>
      <c r="AV2" s="568"/>
      <c r="AW2" s="568"/>
      <c r="AX2" s="568"/>
      <c r="AY2" s="568"/>
      <c r="AZ2" s="568"/>
      <c r="BA2" s="568"/>
      <c r="BB2" s="568"/>
      <c r="BC2" s="568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</row>
    <row r="3" spans="1:117" s="433" customFormat="1" ht="18" customHeight="1">
      <c r="A3" s="569" t="s">
        <v>313</v>
      </c>
      <c r="B3" s="570" t="s">
        <v>314</v>
      </c>
      <c r="C3" s="553" t="s">
        <v>261</v>
      </c>
      <c r="D3" s="554"/>
      <c r="E3" s="554"/>
      <c r="F3" s="554"/>
      <c r="G3" s="554"/>
      <c r="H3" s="555"/>
      <c r="I3" s="573" t="s">
        <v>279</v>
      </c>
      <c r="J3" s="576" t="s">
        <v>269</v>
      </c>
      <c r="K3" s="577"/>
      <c r="L3" s="577"/>
      <c r="M3" s="577"/>
      <c r="N3" s="577"/>
      <c r="O3" s="577"/>
      <c r="P3" s="578" t="s">
        <v>338</v>
      </c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579"/>
      <c r="AK3" s="579"/>
      <c r="AL3" s="579"/>
      <c r="AM3" s="579"/>
      <c r="AN3" s="579"/>
      <c r="AO3" s="579"/>
      <c r="AP3" s="579"/>
      <c r="AQ3" s="579"/>
      <c r="AR3" s="579"/>
      <c r="AS3" s="579"/>
      <c r="AT3" s="579"/>
      <c r="AU3" s="579"/>
      <c r="AV3" s="579"/>
      <c r="AW3" s="579"/>
      <c r="AX3" s="579"/>
      <c r="AY3" s="579"/>
      <c r="AZ3" s="579"/>
      <c r="BA3" s="579"/>
      <c r="BB3" s="579"/>
      <c r="BC3" s="580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</row>
    <row r="4" spans="1:117" s="433" customFormat="1" ht="18" customHeight="1">
      <c r="A4" s="551"/>
      <c r="B4" s="571"/>
      <c r="C4" s="556"/>
      <c r="D4" s="557"/>
      <c r="E4" s="557"/>
      <c r="F4" s="557"/>
      <c r="G4" s="557"/>
      <c r="H4" s="558"/>
      <c r="I4" s="574"/>
      <c r="J4" s="545" t="s">
        <v>315</v>
      </c>
      <c r="K4" s="548" t="s">
        <v>287</v>
      </c>
      <c r="L4" s="549"/>
      <c r="M4" s="549"/>
      <c r="N4" s="549"/>
      <c r="O4" s="550" t="s">
        <v>288</v>
      </c>
      <c r="P4" s="504" t="s">
        <v>275</v>
      </c>
      <c r="Q4" s="505"/>
      <c r="R4" s="505"/>
      <c r="S4" s="505"/>
      <c r="T4" s="505"/>
      <c r="U4" s="505"/>
      <c r="V4" s="505"/>
      <c r="W4" s="505"/>
      <c r="X4" s="505"/>
      <c r="Y4" s="505"/>
      <c r="Z4" s="504" t="s">
        <v>276</v>
      </c>
      <c r="AA4" s="505"/>
      <c r="AB4" s="505"/>
      <c r="AC4" s="505"/>
      <c r="AD4" s="505"/>
      <c r="AE4" s="505"/>
      <c r="AF4" s="505"/>
      <c r="AG4" s="505"/>
      <c r="AH4" s="505"/>
      <c r="AI4" s="506"/>
      <c r="AJ4" s="504" t="s">
        <v>277</v>
      </c>
      <c r="AK4" s="505"/>
      <c r="AL4" s="505"/>
      <c r="AM4" s="505"/>
      <c r="AN4" s="505"/>
      <c r="AO4" s="505"/>
      <c r="AP4" s="505"/>
      <c r="AQ4" s="505"/>
      <c r="AR4" s="505"/>
      <c r="AS4" s="505"/>
      <c r="AT4" s="586" t="s">
        <v>333</v>
      </c>
      <c r="AU4" s="565"/>
      <c r="AV4" s="565"/>
      <c r="AW4" s="565"/>
      <c r="AX4" s="565"/>
      <c r="AY4" s="565"/>
      <c r="AZ4" s="565"/>
      <c r="BA4" s="565"/>
      <c r="BB4" s="566"/>
      <c r="BC4" s="567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</row>
    <row r="5" spans="1:117" s="433" customFormat="1" ht="18" customHeight="1">
      <c r="A5" s="551"/>
      <c r="B5" s="571"/>
      <c r="C5" s="543" t="s">
        <v>283</v>
      </c>
      <c r="D5" s="546" t="s">
        <v>285</v>
      </c>
      <c r="E5" s="581" t="s">
        <v>284</v>
      </c>
      <c r="F5" s="582"/>
      <c r="G5" s="542" t="s">
        <v>337</v>
      </c>
      <c r="H5" s="559" t="s">
        <v>336</v>
      </c>
      <c r="I5" s="574"/>
      <c r="J5" s="546"/>
      <c r="K5" s="536" t="s">
        <v>286</v>
      </c>
      <c r="L5" s="562" t="s">
        <v>272</v>
      </c>
      <c r="M5" s="563"/>
      <c r="N5" s="548"/>
      <c r="O5" s="551"/>
      <c r="P5" s="507" t="s">
        <v>289</v>
      </c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  <c r="AT5" s="508"/>
      <c r="AU5" s="508"/>
      <c r="AV5" s="508"/>
      <c r="AW5" s="508"/>
      <c r="AX5" s="508"/>
      <c r="AY5" s="508"/>
      <c r="AZ5" s="508"/>
      <c r="BA5" s="508"/>
      <c r="BB5" s="508"/>
      <c r="BC5" s="587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</row>
    <row r="6" spans="1:117" s="433" customFormat="1" ht="18" customHeight="1">
      <c r="A6" s="551"/>
      <c r="B6" s="571"/>
      <c r="C6" s="543"/>
      <c r="D6" s="546"/>
      <c r="E6" s="545" t="s">
        <v>270</v>
      </c>
      <c r="F6" s="536" t="s">
        <v>271</v>
      </c>
      <c r="G6" s="543"/>
      <c r="H6" s="560"/>
      <c r="I6" s="574"/>
      <c r="J6" s="546"/>
      <c r="K6" s="537"/>
      <c r="L6" s="542" t="s">
        <v>273</v>
      </c>
      <c r="M6" s="545" t="s">
        <v>316</v>
      </c>
      <c r="N6" s="536" t="s">
        <v>274</v>
      </c>
      <c r="O6" s="551"/>
      <c r="P6" s="504">
        <v>1</v>
      </c>
      <c r="Q6" s="505"/>
      <c r="R6" s="505"/>
      <c r="S6" s="505"/>
      <c r="T6" s="505"/>
      <c r="U6" s="585">
        <v>2</v>
      </c>
      <c r="V6" s="540"/>
      <c r="W6" s="540"/>
      <c r="X6" s="540"/>
      <c r="Y6" s="540"/>
      <c r="Z6" s="540">
        <v>3</v>
      </c>
      <c r="AA6" s="540"/>
      <c r="AB6" s="540"/>
      <c r="AC6" s="504"/>
      <c r="AD6" s="541"/>
      <c r="AE6" s="505">
        <v>4</v>
      </c>
      <c r="AF6" s="505"/>
      <c r="AG6" s="505"/>
      <c r="AH6" s="505"/>
      <c r="AI6" s="505"/>
      <c r="AJ6" s="539">
        <v>5</v>
      </c>
      <c r="AK6" s="505"/>
      <c r="AL6" s="505"/>
      <c r="AM6" s="505"/>
      <c r="AN6" s="505"/>
      <c r="AO6" s="585">
        <v>6</v>
      </c>
      <c r="AP6" s="540"/>
      <c r="AQ6" s="540"/>
      <c r="AR6" s="540"/>
      <c r="AS6" s="540"/>
      <c r="AT6" s="540">
        <v>7</v>
      </c>
      <c r="AU6" s="540"/>
      <c r="AV6" s="540"/>
      <c r="AW6" s="504"/>
      <c r="AX6" s="541"/>
      <c r="AY6" s="564">
        <v>8</v>
      </c>
      <c r="AZ6" s="565"/>
      <c r="BA6" s="565"/>
      <c r="BB6" s="566"/>
      <c r="BC6" s="567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</row>
    <row r="7" spans="1:117" s="433" customFormat="1" ht="18" customHeight="1">
      <c r="A7" s="551"/>
      <c r="B7" s="571"/>
      <c r="C7" s="543"/>
      <c r="D7" s="546"/>
      <c r="E7" s="546"/>
      <c r="F7" s="537"/>
      <c r="G7" s="543"/>
      <c r="H7" s="560"/>
      <c r="I7" s="574"/>
      <c r="J7" s="546"/>
      <c r="K7" s="537"/>
      <c r="L7" s="543"/>
      <c r="M7" s="546"/>
      <c r="N7" s="537"/>
      <c r="O7" s="551"/>
      <c r="P7" s="507" t="s">
        <v>302</v>
      </c>
      <c r="Q7" s="508"/>
      <c r="R7" s="508"/>
      <c r="S7" s="508"/>
      <c r="T7" s="510" t="s">
        <v>317</v>
      </c>
      <c r="U7" s="509" t="s">
        <v>302</v>
      </c>
      <c r="V7" s="508"/>
      <c r="W7" s="508"/>
      <c r="X7" s="508"/>
      <c r="Y7" s="514" t="s">
        <v>317</v>
      </c>
      <c r="Z7" s="509" t="s">
        <v>302</v>
      </c>
      <c r="AA7" s="508"/>
      <c r="AB7" s="508"/>
      <c r="AC7" s="508"/>
      <c r="AD7" s="510" t="s">
        <v>317</v>
      </c>
      <c r="AE7" s="509" t="s">
        <v>302</v>
      </c>
      <c r="AF7" s="508"/>
      <c r="AG7" s="508"/>
      <c r="AH7" s="508"/>
      <c r="AI7" s="514" t="s">
        <v>317</v>
      </c>
      <c r="AJ7" s="509" t="s">
        <v>302</v>
      </c>
      <c r="AK7" s="508"/>
      <c r="AL7" s="508"/>
      <c r="AM7" s="508"/>
      <c r="AN7" s="510" t="s">
        <v>317</v>
      </c>
      <c r="AO7" s="509" t="s">
        <v>302</v>
      </c>
      <c r="AP7" s="508"/>
      <c r="AQ7" s="508"/>
      <c r="AR7" s="508"/>
      <c r="AS7" s="514" t="s">
        <v>317</v>
      </c>
      <c r="AT7" s="509" t="s">
        <v>302</v>
      </c>
      <c r="AU7" s="508"/>
      <c r="AV7" s="508"/>
      <c r="AW7" s="508"/>
      <c r="AX7" s="510" t="s">
        <v>317</v>
      </c>
      <c r="AY7" s="509" t="s">
        <v>302</v>
      </c>
      <c r="AZ7" s="508"/>
      <c r="BA7" s="508"/>
      <c r="BB7" s="508"/>
      <c r="BC7" s="510" t="s">
        <v>317</v>
      </c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</row>
    <row r="8" spans="1:117" s="433" customFormat="1" ht="82.5" customHeight="1" thickBot="1">
      <c r="A8" s="552"/>
      <c r="B8" s="572"/>
      <c r="C8" s="544"/>
      <c r="D8" s="547"/>
      <c r="E8" s="547"/>
      <c r="F8" s="538"/>
      <c r="G8" s="544"/>
      <c r="H8" s="561"/>
      <c r="I8" s="575"/>
      <c r="J8" s="547"/>
      <c r="K8" s="538"/>
      <c r="L8" s="544"/>
      <c r="M8" s="547"/>
      <c r="N8" s="538"/>
      <c r="O8" s="552"/>
      <c r="P8" s="451" t="s">
        <v>273</v>
      </c>
      <c r="Q8" s="452" t="s">
        <v>318</v>
      </c>
      <c r="R8" s="453" t="s">
        <v>274</v>
      </c>
      <c r="S8" s="454" t="s">
        <v>288</v>
      </c>
      <c r="T8" s="511"/>
      <c r="U8" s="455" t="s">
        <v>273</v>
      </c>
      <c r="V8" s="452" t="s">
        <v>318</v>
      </c>
      <c r="W8" s="453" t="s">
        <v>274</v>
      </c>
      <c r="X8" s="454" t="s">
        <v>288</v>
      </c>
      <c r="Y8" s="515"/>
      <c r="Z8" s="455" t="s">
        <v>273</v>
      </c>
      <c r="AA8" s="452" t="s">
        <v>318</v>
      </c>
      <c r="AB8" s="453" t="s">
        <v>274</v>
      </c>
      <c r="AC8" s="456" t="s">
        <v>288</v>
      </c>
      <c r="AD8" s="511"/>
      <c r="AE8" s="455" t="s">
        <v>273</v>
      </c>
      <c r="AF8" s="452" t="s">
        <v>318</v>
      </c>
      <c r="AG8" s="453" t="s">
        <v>274</v>
      </c>
      <c r="AH8" s="454" t="s">
        <v>288</v>
      </c>
      <c r="AI8" s="515"/>
      <c r="AJ8" s="455" t="s">
        <v>273</v>
      </c>
      <c r="AK8" s="452" t="s">
        <v>318</v>
      </c>
      <c r="AL8" s="453" t="s">
        <v>274</v>
      </c>
      <c r="AM8" s="456" t="s">
        <v>288</v>
      </c>
      <c r="AN8" s="511"/>
      <c r="AO8" s="455" t="s">
        <v>273</v>
      </c>
      <c r="AP8" s="452" t="s">
        <v>318</v>
      </c>
      <c r="AQ8" s="453" t="s">
        <v>274</v>
      </c>
      <c r="AR8" s="454" t="s">
        <v>288</v>
      </c>
      <c r="AS8" s="515"/>
      <c r="AT8" s="455" t="s">
        <v>273</v>
      </c>
      <c r="AU8" s="452" t="s">
        <v>318</v>
      </c>
      <c r="AV8" s="453" t="s">
        <v>274</v>
      </c>
      <c r="AW8" s="454" t="s">
        <v>288</v>
      </c>
      <c r="AX8" s="511"/>
      <c r="AY8" s="455" t="s">
        <v>273</v>
      </c>
      <c r="AZ8" s="452" t="s">
        <v>318</v>
      </c>
      <c r="BA8" s="453" t="s">
        <v>274</v>
      </c>
      <c r="BB8" s="454" t="s">
        <v>288</v>
      </c>
      <c r="BC8" s="5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</row>
    <row r="9" spans="1:117" s="433" customFormat="1" ht="12" customHeight="1" thickBot="1" thickTop="1">
      <c r="A9" s="457">
        <v>1</v>
      </c>
      <c r="B9" s="458">
        <v>2</v>
      </c>
      <c r="C9" s="458">
        <v>3</v>
      </c>
      <c r="D9" s="458">
        <v>4</v>
      </c>
      <c r="E9" s="458">
        <v>5</v>
      </c>
      <c r="F9" s="458">
        <v>6</v>
      </c>
      <c r="G9" s="458">
        <v>7</v>
      </c>
      <c r="H9" s="458">
        <v>8</v>
      </c>
      <c r="I9" s="321">
        <v>9</v>
      </c>
      <c r="J9" s="458">
        <v>10</v>
      </c>
      <c r="K9" s="458">
        <v>11</v>
      </c>
      <c r="L9" s="458">
        <v>12</v>
      </c>
      <c r="M9" s="458">
        <v>13</v>
      </c>
      <c r="N9" s="458">
        <v>14</v>
      </c>
      <c r="O9" s="458">
        <v>15</v>
      </c>
      <c r="P9" s="458">
        <v>16</v>
      </c>
      <c r="Q9" s="458">
        <v>17</v>
      </c>
      <c r="R9" s="458">
        <v>18</v>
      </c>
      <c r="S9" s="458">
        <v>19</v>
      </c>
      <c r="T9" s="458">
        <v>20</v>
      </c>
      <c r="U9" s="458">
        <v>21</v>
      </c>
      <c r="V9" s="458">
        <v>22</v>
      </c>
      <c r="W9" s="458">
        <v>23</v>
      </c>
      <c r="X9" s="458">
        <v>24</v>
      </c>
      <c r="Y9" s="458">
        <v>25</v>
      </c>
      <c r="Z9" s="458">
        <v>26</v>
      </c>
      <c r="AA9" s="458">
        <v>27</v>
      </c>
      <c r="AB9" s="458">
        <v>28</v>
      </c>
      <c r="AC9" s="458">
        <v>29</v>
      </c>
      <c r="AD9" s="458">
        <v>30</v>
      </c>
      <c r="AE9" s="458">
        <v>31</v>
      </c>
      <c r="AF9" s="458">
        <v>32</v>
      </c>
      <c r="AG9" s="458">
        <v>33</v>
      </c>
      <c r="AH9" s="458">
        <v>34</v>
      </c>
      <c r="AI9" s="458">
        <v>35</v>
      </c>
      <c r="AJ9" s="458">
        <v>36</v>
      </c>
      <c r="AK9" s="458">
        <v>37</v>
      </c>
      <c r="AL9" s="458">
        <v>38</v>
      </c>
      <c r="AM9" s="458">
        <v>39</v>
      </c>
      <c r="AN9" s="458">
        <v>40</v>
      </c>
      <c r="AO9" s="458">
        <v>41</v>
      </c>
      <c r="AP9" s="458">
        <v>42</v>
      </c>
      <c r="AQ9" s="458">
        <v>43</v>
      </c>
      <c r="AR9" s="458">
        <v>44</v>
      </c>
      <c r="AS9" s="458">
        <v>45</v>
      </c>
      <c r="AT9" s="458">
        <v>46</v>
      </c>
      <c r="AU9" s="458">
        <v>47</v>
      </c>
      <c r="AV9" s="458">
        <v>48</v>
      </c>
      <c r="AW9" s="458">
        <v>49</v>
      </c>
      <c r="AX9" s="458">
        <v>50</v>
      </c>
      <c r="AY9" s="458">
        <v>51</v>
      </c>
      <c r="AZ9" s="458">
        <v>52</v>
      </c>
      <c r="BA9" s="458">
        <v>53</v>
      </c>
      <c r="BB9" s="458">
        <v>54</v>
      </c>
      <c r="BC9" s="459">
        <v>55</v>
      </c>
      <c r="BD9" s="211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</row>
    <row r="10" spans="1:117" ht="21.75" customHeight="1" thickBot="1">
      <c r="A10" s="526" t="s">
        <v>339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28"/>
      <c r="AU10" s="528"/>
      <c r="AV10" s="528"/>
      <c r="AW10" s="528"/>
      <c r="AX10" s="528"/>
      <c r="AY10" s="528"/>
      <c r="AZ10" s="528"/>
      <c r="BA10" s="528"/>
      <c r="BB10" s="528"/>
      <c r="BC10" s="527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</row>
    <row r="11" spans="1:117" ht="21.75" customHeight="1" thickBot="1">
      <c r="A11" s="526" t="s">
        <v>340</v>
      </c>
      <c r="B11" s="528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8"/>
      <c r="AJ11" s="528"/>
      <c r="AK11" s="528"/>
      <c r="AL11" s="528"/>
      <c r="AM11" s="528"/>
      <c r="AN11" s="528"/>
      <c r="AO11" s="528"/>
      <c r="AP11" s="528"/>
      <c r="AQ11" s="528"/>
      <c r="AR11" s="528"/>
      <c r="AS11" s="528"/>
      <c r="AT11" s="528"/>
      <c r="AU11" s="528"/>
      <c r="AV11" s="528"/>
      <c r="AW11" s="528"/>
      <c r="AX11" s="528"/>
      <c r="AY11" s="528"/>
      <c r="AZ11" s="528"/>
      <c r="BA11" s="528"/>
      <c r="BB11" s="528"/>
      <c r="BC11" s="527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</row>
    <row r="12" spans="1:114" s="435" customFormat="1" ht="21.75" customHeight="1">
      <c r="A12" s="406" t="s">
        <v>399</v>
      </c>
      <c r="B12" s="460" t="s">
        <v>397</v>
      </c>
      <c r="C12" s="396">
        <v>4</v>
      </c>
      <c r="D12" s="396" t="s">
        <v>45</v>
      </c>
      <c r="E12" s="396"/>
      <c r="F12" s="396"/>
      <c r="G12" s="396"/>
      <c r="H12" s="396"/>
      <c r="I12" s="396">
        <f>T12+Y12+AD12+AI12+AN12+AS12+AX12</f>
        <v>12</v>
      </c>
      <c r="J12" s="407">
        <f>SUM(K12,O12)</f>
        <v>360</v>
      </c>
      <c r="K12" s="407">
        <f>SUM(L12:N12)</f>
        <v>110</v>
      </c>
      <c r="L12" s="396">
        <f aca="true" t="shared" si="0" ref="L12:O14">P12+U12+Z12+AE12+AJ12+AO12+AT12</f>
        <v>0</v>
      </c>
      <c r="M12" s="396">
        <f t="shared" si="0"/>
        <v>110</v>
      </c>
      <c r="N12" s="396">
        <f t="shared" si="0"/>
        <v>0</v>
      </c>
      <c r="O12" s="408">
        <f t="shared" si="0"/>
        <v>250</v>
      </c>
      <c r="P12" s="396"/>
      <c r="Q12" s="396">
        <v>30</v>
      </c>
      <c r="R12" s="396"/>
      <c r="S12" s="395">
        <f>T12*30-(P12+Q12+R12)</f>
        <v>60</v>
      </c>
      <c r="T12" s="396">
        <v>3</v>
      </c>
      <c r="U12" s="396"/>
      <c r="V12" s="396">
        <v>30</v>
      </c>
      <c r="W12" s="396"/>
      <c r="X12" s="395">
        <f>Y12*30-(U12+V12+W12)</f>
        <v>60</v>
      </c>
      <c r="Y12" s="396">
        <v>3</v>
      </c>
      <c r="Z12" s="396"/>
      <c r="AA12" s="396">
        <v>30</v>
      </c>
      <c r="AB12" s="396"/>
      <c r="AC12" s="395">
        <f>AD12*30-(Z12+AA12+AB12)</f>
        <v>60</v>
      </c>
      <c r="AD12" s="396">
        <v>3</v>
      </c>
      <c r="AE12" s="396"/>
      <c r="AF12" s="396">
        <v>20</v>
      </c>
      <c r="AG12" s="396"/>
      <c r="AH12" s="395">
        <f>AI12*30-(AE12+AF12+AG12)</f>
        <v>70</v>
      </c>
      <c r="AI12" s="396">
        <v>3</v>
      </c>
      <c r="AJ12" s="396"/>
      <c r="AK12" s="396"/>
      <c r="AL12" s="396"/>
      <c r="AM12" s="396"/>
      <c r="AN12" s="396"/>
      <c r="AO12" s="396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409"/>
      <c r="BE12" s="409"/>
      <c r="BF12" s="409"/>
      <c r="BG12" s="409"/>
      <c r="BH12" s="409"/>
      <c r="BI12" s="409"/>
      <c r="BJ12" s="409"/>
      <c r="BK12" s="409"/>
      <c r="BL12" s="409"/>
      <c r="BM12" s="409"/>
      <c r="BN12" s="409"/>
      <c r="BO12" s="409"/>
      <c r="BP12" s="409"/>
      <c r="BQ12" s="409"/>
      <c r="BR12" s="409"/>
      <c r="BS12" s="409"/>
      <c r="BT12" s="409"/>
      <c r="BU12" s="409"/>
      <c r="BV12" s="409"/>
      <c r="BW12" s="409"/>
      <c r="BX12" s="409"/>
      <c r="BY12" s="409"/>
      <c r="BZ12" s="409"/>
      <c r="CA12" s="409"/>
      <c r="CB12" s="409"/>
      <c r="CC12" s="409"/>
      <c r="CD12" s="409"/>
      <c r="CE12" s="409"/>
      <c r="CF12" s="409"/>
      <c r="CG12" s="409"/>
      <c r="CH12" s="409"/>
      <c r="CI12" s="409"/>
      <c r="CJ12" s="409"/>
      <c r="CK12" s="409"/>
      <c r="CL12" s="409"/>
      <c r="CM12" s="409"/>
      <c r="CN12" s="409"/>
      <c r="CO12" s="409"/>
      <c r="CP12" s="409"/>
      <c r="CQ12" s="409"/>
      <c r="CR12" s="409"/>
      <c r="CS12" s="409"/>
      <c r="CT12" s="409"/>
      <c r="CU12" s="409"/>
      <c r="CV12" s="409"/>
      <c r="CW12" s="409"/>
      <c r="CX12" s="409"/>
      <c r="CY12" s="409"/>
      <c r="CZ12" s="409"/>
      <c r="DA12" s="409"/>
      <c r="DB12" s="409"/>
      <c r="DC12" s="409"/>
      <c r="DD12" s="409"/>
      <c r="DE12" s="409"/>
      <c r="DF12" s="409"/>
      <c r="DG12" s="409"/>
      <c r="DH12" s="409"/>
      <c r="DI12" s="409"/>
      <c r="DJ12" s="409"/>
    </row>
    <row r="13" spans="1:114" s="435" customFormat="1" ht="22.5" customHeight="1" thickBot="1">
      <c r="A13" s="406" t="s">
        <v>400</v>
      </c>
      <c r="B13" s="460" t="s">
        <v>398</v>
      </c>
      <c r="C13" s="396">
        <v>2</v>
      </c>
      <c r="D13" s="396">
        <v>1</v>
      </c>
      <c r="E13" s="396"/>
      <c r="F13" s="396"/>
      <c r="G13" s="396"/>
      <c r="H13" s="396"/>
      <c r="I13" s="396">
        <f>T13+Y13+AD13+AI13+AN13+AS13+AX13</f>
        <v>6</v>
      </c>
      <c r="J13" s="407">
        <f>SUM(K13,O13)</f>
        <v>180</v>
      </c>
      <c r="K13" s="407">
        <f>SUM(L13:N13)</f>
        <v>50</v>
      </c>
      <c r="L13" s="396">
        <f t="shared" si="0"/>
        <v>28</v>
      </c>
      <c r="M13" s="396">
        <f t="shared" si="0"/>
        <v>22</v>
      </c>
      <c r="N13" s="396">
        <f t="shared" si="0"/>
        <v>0</v>
      </c>
      <c r="O13" s="408">
        <f t="shared" si="0"/>
        <v>130</v>
      </c>
      <c r="P13" s="397">
        <v>16</v>
      </c>
      <c r="Q13" s="396">
        <v>14</v>
      </c>
      <c r="R13" s="396"/>
      <c r="S13" s="395">
        <f>T13*30-(P13+Q13+R13)</f>
        <v>60</v>
      </c>
      <c r="T13" s="396">
        <v>3</v>
      </c>
      <c r="U13" s="396">
        <v>12</v>
      </c>
      <c r="V13" s="396">
        <v>8</v>
      </c>
      <c r="W13" s="396"/>
      <c r="X13" s="395">
        <f>Y13*30-(U13+V13+W13)</f>
        <v>70</v>
      </c>
      <c r="Y13" s="396">
        <v>3</v>
      </c>
      <c r="Z13" s="396"/>
      <c r="AA13" s="396"/>
      <c r="AB13" s="396"/>
      <c r="AC13" s="395">
        <f>AD13*30-(Z13+AA13+AB13)</f>
        <v>0</v>
      </c>
      <c r="AD13" s="396"/>
      <c r="AE13" s="396"/>
      <c r="AF13" s="396"/>
      <c r="AG13" s="396"/>
      <c r="AH13" s="395">
        <f>AI13*30-(AE13+AF13+AG13)</f>
        <v>0</v>
      </c>
      <c r="AI13" s="396"/>
      <c r="AJ13" s="396"/>
      <c r="AK13" s="396"/>
      <c r="AL13" s="396"/>
      <c r="AM13" s="396"/>
      <c r="AN13" s="396"/>
      <c r="AO13" s="396"/>
      <c r="AP13" s="392"/>
      <c r="AQ13" s="392"/>
      <c r="AR13" s="392"/>
      <c r="AS13" s="392"/>
      <c r="AT13" s="392"/>
      <c r="AU13" s="392"/>
      <c r="AV13" s="392"/>
      <c r="AW13" s="392"/>
      <c r="AX13" s="392"/>
      <c r="AY13" s="392"/>
      <c r="AZ13" s="392"/>
      <c r="BA13" s="392"/>
      <c r="BB13" s="392"/>
      <c r="BC13" s="392"/>
      <c r="BD13" s="409"/>
      <c r="BE13" s="409"/>
      <c r="BF13" s="409"/>
      <c r="BG13" s="409"/>
      <c r="BH13" s="409"/>
      <c r="BI13" s="409"/>
      <c r="BJ13" s="409"/>
      <c r="BK13" s="409"/>
      <c r="BL13" s="409"/>
      <c r="BM13" s="409"/>
      <c r="BN13" s="409"/>
      <c r="BO13" s="409"/>
      <c r="BP13" s="409"/>
      <c r="BQ13" s="409"/>
      <c r="BR13" s="409"/>
      <c r="BS13" s="409"/>
      <c r="BT13" s="409"/>
      <c r="BU13" s="409"/>
      <c r="BV13" s="409"/>
      <c r="BW13" s="409"/>
      <c r="BX13" s="409"/>
      <c r="BY13" s="409"/>
      <c r="BZ13" s="409"/>
      <c r="CA13" s="409"/>
      <c r="CB13" s="409"/>
      <c r="CC13" s="409"/>
      <c r="CD13" s="409"/>
      <c r="CE13" s="409"/>
      <c r="CF13" s="409"/>
      <c r="CG13" s="409"/>
      <c r="CH13" s="409"/>
      <c r="CI13" s="409"/>
      <c r="CJ13" s="409"/>
      <c r="CK13" s="409"/>
      <c r="CL13" s="409"/>
      <c r="CM13" s="409"/>
      <c r="CN13" s="409"/>
      <c r="CO13" s="409"/>
      <c r="CP13" s="409"/>
      <c r="CQ13" s="409"/>
      <c r="CR13" s="409"/>
      <c r="CS13" s="409"/>
      <c r="CT13" s="409"/>
      <c r="CU13" s="409"/>
      <c r="CV13" s="409"/>
      <c r="CW13" s="409"/>
      <c r="CX13" s="409"/>
      <c r="CY13" s="409"/>
      <c r="CZ13" s="409"/>
      <c r="DA13" s="409"/>
      <c r="DB13" s="409"/>
      <c r="DC13" s="409"/>
      <c r="DD13" s="409"/>
      <c r="DE13" s="409"/>
      <c r="DF13" s="409"/>
      <c r="DG13" s="409"/>
      <c r="DH13" s="409"/>
      <c r="DI13" s="409"/>
      <c r="DJ13" s="409"/>
    </row>
    <row r="14" spans="1:114" s="435" customFormat="1" ht="41.25" customHeight="1" thickBot="1">
      <c r="A14" s="461" t="s">
        <v>401</v>
      </c>
      <c r="B14" s="460" t="s">
        <v>377</v>
      </c>
      <c r="C14" s="398">
        <v>3</v>
      </c>
      <c r="D14" s="398">
        <v>1.2</v>
      </c>
      <c r="E14" s="398"/>
      <c r="F14" s="398"/>
      <c r="G14" s="398"/>
      <c r="H14" s="398"/>
      <c r="I14" s="398">
        <f>T14+Y14+AD14+AI14+AN14+AS14+AX14</f>
        <v>9</v>
      </c>
      <c r="J14" s="410">
        <f>SUM(K14,O14)</f>
        <v>270</v>
      </c>
      <c r="K14" s="410">
        <f>SUM(L14:N14)</f>
        <v>80</v>
      </c>
      <c r="L14" s="398">
        <f t="shared" si="0"/>
        <v>44</v>
      </c>
      <c r="M14" s="398">
        <f t="shared" si="0"/>
        <v>0</v>
      </c>
      <c r="N14" s="398">
        <f t="shared" si="0"/>
        <v>36</v>
      </c>
      <c r="O14" s="411">
        <f>S14+X14+AC14+AH14+AM14+AR14+AW14</f>
        <v>190</v>
      </c>
      <c r="P14" s="397">
        <v>16</v>
      </c>
      <c r="Q14" s="398"/>
      <c r="R14" s="398">
        <v>14</v>
      </c>
      <c r="S14" s="395">
        <f>T14*30-(P14+Q14+R14)</f>
        <v>60</v>
      </c>
      <c r="T14" s="398">
        <v>3</v>
      </c>
      <c r="U14" s="398">
        <v>16</v>
      </c>
      <c r="V14" s="398"/>
      <c r="W14" s="398">
        <v>14</v>
      </c>
      <c r="X14" s="395">
        <f>Y14*30-(U14+V14+W14)</f>
        <v>60</v>
      </c>
      <c r="Y14" s="398">
        <v>3</v>
      </c>
      <c r="Z14" s="398">
        <v>12</v>
      </c>
      <c r="AA14" s="398"/>
      <c r="AB14" s="398">
        <v>8</v>
      </c>
      <c r="AC14" s="395">
        <f>AD14*30-(Z14+AA14+AB14)</f>
        <v>70</v>
      </c>
      <c r="AD14" s="398">
        <v>3</v>
      </c>
      <c r="AE14" s="398"/>
      <c r="AF14" s="398"/>
      <c r="AG14" s="398"/>
      <c r="AH14" s="395">
        <f>AI14*30-(AE14+AF14+AG14)</f>
        <v>0</v>
      </c>
      <c r="AI14" s="398"/>
      <c r="AJ14" s="398"/>
      <c r="AK14" s="398"/>
      <c r="AL14" s="398"/>
      <c r="AM14" s="398"/>
      <c r="AN14" s="398"/>
      <c r="AO14" s="398"/>
      <c r="AP14" s="392"/>
      <c r="AQ14" s="392"/>
      <c r="AR14" s="392"/>
      <c r="AS14" s="392"/>
      <c r="AT14" s="392"/>
      <c r="AU14" s="392"/>
      <c r="AV14" s="392"/>
      <c r="AW14" s="392"/>
      <c r="AX14" s="392"/>
      <c r="AY14" s="392"/>
      <c r="AZ14" s="392"/>
      <c r="BA14" s="392"/>
      <c r="BB14" s="392"/>
      <c r="BC14" s="392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09"/>
      <c r="BP14" s="409"/>
      <c r="BQ14" s="409"/>
      <c r="BR14" s="409"/>
      <c r="BS14" s="409"/>
      <c r="BT14" s="409"/>
      <c r="BU14" s="409"/>
      <c r="BV14" s="409"/>
      <c r="BW14" s="409"/>
      <c r="BX14" s="409"/>
      <c r="BY14" s="409"/>
      <c r="BZ14" s="409"/>
      <c r="CA14" s="409"/>
      <c r="CB14" s="409"/>
      <c r="CC14" s="409"/>
      <c r="CD14" s="409"/>
      <c r="CE14" s="409"/>
      <c r="CF14" s="409"/>
      <c r="CG14" s="409"/>
      <c r="CH14" s="409"/>
      <c r="CI14" s="409"/>
      <c r="CJ14" s="409"/>
      <c r="CK14" s="409"/>
      <c r="CL14" s="409"/>
      <c r="CM14" s="409"/>
      <c r="CN14" s="409"/>
      <c r="CO14" s="409"/>
      <c r="CP14" s="409"/>
      <c r="CQ14" s="409"/>
      <c r="CR14" s="409"/>
      <c r="CS14" s="409"/>
      <c r="CT14" s="409"/>
      <c r="CU14" s="409"/>
      <c r="CV14" s="409"/>
      <c r="CW14" s="409"/>
      <c r="CX14" s="409"/>
      <c r="CY14" s="409"/>
      <c r="CZ14" s="409"/>
      <c r="DA14" s="409"/>
      <c r="DB14" s="409"/>
      <c r="DC14" s="409"/>
      <c r="DD14" s="409"/>
      <c r="DE14" s="409"/>
      <c r="DF14" s="409"/>
      <c r="DG14" s="409"/>
      <c r="DH14" s="409"/>
      <c r="DI14" s="409"/>
      <c r="DJ14" s="409"/>
    </row>
    <row r="15" spans="1:117" s="315" customFormat="1" ht="22.5" customHeight="1" thickBot="1">
      <c r="A15" s="526" t="s">
        <v>332</v>
      </c>
      <c r="B15" s="527"/>
      <c r="C15" s="399">
        <v>3</v>
      </c>
      <c r="D15" s="400">
        <v>6</v>
      </c>
      <c r="E15" s="400"/>
      <c r="F15" s="401"/>
      <c r="G15" s="399"/>
      <c r="H15" s="402"/>
      <c r="I15" s="399">
        <f aca="true" t="shared" si="1" ref="I15:V15">SUM(I12:I14)</f>
        <v>27</v>
      </c>
      <c r="J15" s="400">
        <f t="shared" si="1"/>
        <v>810</v>
      </c>
      <c r="K15" s="402">
        <f t="shared" si="1"/>
        <v>240</v>
      </c>
      <c r="L15" s="403">
        <f t="shared" si="1"/>
        <v>72</v>
      </c>
      <c r="M15" s="400">
        <f t="shared" si="1"/>
        <v>132</v>
      </c>
      <c r="N15" s="401">
        <f t="shared" si="1"/>
        <v>36</v>
      </c>
      <c r="O15" s="404">
        <f t="shared" si="1"/>
        <v>570</v>
      </c>
      <c r="P15" s="404">
        <f t="shared" si="1"/>
        <v>32</v>
      </c>
      <c r="Q15" s="404">
        <f t="shared" si="1"/>
        <v>44</v>
      </c>
      <c r="R15" s="404">
        <f t="shared" si="1"/>
        <v>14</v>
      </c>
      <c r="S15" s="399">
        <f t="shared" si="1"/>
        <v>180</v>
      </c>
      <c r="T15" s="402">
        <f t="shared" si="1"/>
        <v>9</v>
      </c>
      <c r="U15" s="403">
        <f t="shared" si="1"/>
        <v>28</v>
      </c>
      <c r="V15" s="403">
        <f t="shared" si="1"/>
        <v>38</v>
      </c>
      <c r="W15" s="401">
        <f aca="true" t="shared" si="2" ref="W15:BC15">SUM(W12:W14)</f>
        <v>14</v>
      </c>
      <c r="X15" s="399">
        <f t="shared" si="2"/>
        <v>190</v>
      </c>
      <c r="Y15" s="405">
        <f t="shared" si="2"/>
        <v>9</v>
      </c>
      <c r="Z15" s="403">
        <f t="shared" si="2"/>
        <v>12</v>
      </c>
      <c r="AA15" s="400">
        <f t="shared" si="2"/>
        <v>30</v>
      </c>
      <c r="AB15" s="401">
        <f t="shared" si="2"/>
        <v>8</v>
      </c>
      <c r="AC15" s="399">
        <f t="shared" si="2"/>
        <v>130</v>
      </c>
      <c r="AD15" s="402">
        <f t="shared" si="2"/>
        <v>6</v>
      </c>
      <c r="AE15" s="403">
        <f t="shared" si="2"/>
        <v>0</v>
      </c>
      <c r="AF15" s="400">
        <f t="shared" si="2"/>
        <v>20</v>
      </c>
      <c r="AG15" s="401">
        <f t="shared" si="2"/>
        <v>0</v>
      </c>
      <c r="AH15" s="399">
        <f t="shared" si="2"/>
        <v>70</v>
      </c>
      <c r="AI15" s="405">
        <f t="shared" si="2"/>
        <v>3</v>
      </c>
      <c r="AJ15" s="403">
        <f t="shared" si="2"/>
        <v>0</v>
      </c>
      <c r="AK15" s="400">
        <f t="shared" si="2"/>
        <v>0</v>
      </c>
      <c r="AL15" s="401">
        <f t="shared" si="2"/>
        <v>0</v>
      </c>
      <c r="AM15" s="399">
        <f t="shared" si="2"/>
        <v>0</v>
      </c>
      <c r="AN15" s="402">
        <f t="shared" si="2"/>
        <v>0</v>
      </c>
      <c r="AO15" s="403">
        <f t="shared" si="2"/>
        <v>0</v>
      </c>
      <c r="AP15" s="307">
        <f t="shared" si="2"/>
        <v>0</v>
      </c>
      <c r="AQ15" s="313">
        <f t="shared" si="2"/>
        <v>0</v>
      </c>
      <c r="AR15" s="306">
        <f t="shared" si="2"/>
        <v>0</v>
      </c>
      <c r="AS15" s="311">
        <f t="shared" si="2"/>
        <v>0</v>
      </c>
      <c r="AT15" s="312">
        <f t="shared" si="2"/>
        <v>0</v>
      </c>
      <c r="AU15" s="307">
        <f t="shared" si="2"/>
        <v>0</v>
      </c>
      <c r="AV15" s="313">
        <f t="shared" si="2"/>
        <v>0</v>
      </c>
      <c r="AW15" s="306">
        <f t="shared" si="2"/>
        <v>0</v>
      </c>
      <c r="AX15" s="308">
        <f t="shared" si="2"/>
        <v>0</v>
      </c>
      <c r="AY15" s="312">
        <f t="shared" si="2"/>
        <v>0</v>
      </c>
      <c r="AZ15" s="307">
        <f t="shared" si="2"/>
        <v>0</v>
      </c>
      <c r="BA15" s="313">
        <f t="shared" si="2"/>
        <v>0</v>
      </c>
      <c r="BB15" s="306">
        <f t="shared" si="2"/>
        <v>0</v>
      </c>
      <c r="BC15" s="308">
        <f t="shared" si="2"/>
        <v>0</v>
      </c>
      <c r="BD15" s="319"/>
      <c r="BE15" s="205"/>
      <c r="BF15" s="205"/>
      <c r="BG15" s="205"/>
      <c r="BH15" s="205"/>
      <c r="BI15" s="205"/>
      <c r="BJ15" s="205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314"/>
      <c r="DG15" s="314"/>
      <c r="DH15" s="314"/>
      <c r="DI15" s="314"/>
      <c r="DJ15" s="314"/>
      <c r="DK15" s="314"/>
      <c r="DL15" s="314"/>
      <c r="DM15" s="314"/>
    </row>
    <row r="16" spans="1:114" s="436" customFormat="1" ht="22.5" customHeight="1" thickBot="1" thickTop="1">
      <c r="A16" s="495" t="s">
        <v>429</v>
      </c>
      <c r="B16" s="496"/>
      <c r="C16" s="431">
        <v>3</v>
      </c>
      <c r="D16" s="431">
        <v>6</v>
      </c>
      <c r="E16" s="431">
        <f>SUM(E14:E15)</f>
        <v>0</v>
      </c>
      <c r="F16" s="431">
        <f>SUM(F14:F15)</f>
        <v>0</v>
      </c>
      <c r="G16" s="431">
        <f>SUM(G14:G15)</f>
        <v>0</v>
      </c>
      <c r="H16" s="431"/>
      <c r="I16" s="431">
        <v>27</v>
      </c>
      <c r="J16" s="431">
        <v>810</v>
      </c>
      <c r="K16" s="431">
        <v>240</v>
      </c>
      <c r="L16" s="431">
        <v>72</v>
      </c>
      <c r="M16" s="431">
        <f>SUM(M14:M15)</f>
        <v>132</v>
      </c>
      <c r="N16" s="431">
        <v>36</v>
      </c>
      <c r="O16" s="431">
        <v>570</v>
      </c>
      <c r="P16" s="431">
        <v>32</v>
      </c>
      <c r="Q16" s="431">
        <f aca="true" t="shared" si="3" ref="P16:AG16">SUM(Q14:Q15)</f>
        <v>44</v>
      </c>
      <c r="R16" s="431">
        <v>14</v>
      </c>
      <c r="S16" s="431">
        <v>180</v>
      </c>
      <c r="T16" s="431">
        <v>9</v>
      </c>
      <c r="U16" s="431">
        <v>28</v>
      </c>
      <c r="V16" s="431">
        <f t="shared" si="3"/>
        <v>38</v>
      </c>
      <c r="W16" s="431">
        <v>14</v>
      </c>
      <c r="X16" s="431">
        <v>190</v>
      </c>
      <c r="Y16" s="431">
        <v>9</v>
      </c>
      <c r="Z16" s="431">
        <v>12</v>
      </c>
      <c r="AA16" s="431">
        <f t="shared" si="3"/>
        <v>30</v>
      </c>
      <c r="AB16" s="431">
        <v>8</v>
      </c>
      <c r="AC16" s="431">
        <v>130</v>
      </c>
      <c r="AD16" s="431">
        <v>6</v>
      </c>
      <c r="AE16" s="431">
        <f t="shared" si="3"/>
        <v>0</v>
      </c>
      <c r="AF16" s="431">
        <f t="shared" si="3"/>
        <v>20</v>
      </c>
      <c r="AG16" s="431">
        <f t="shared" si="3"/>
        <v>0</v>
      </c>
      <c r="AH16" s="431">
        <v>70</v>
      </c>
      <c r="AI16" s="431">
        <f>SUM(AI14:AI15)</f>
        <v>3</v>
      </c>
      <c r="AJ16" s="431">
        <f>SUM(AJ14:AJ15)</f>
        <v>0</v>
      </c>
      <c r="AK16" s="431">
        <f>SUM(AK14:AK15)</f>
        <v>0</v>
      </c>
      <c r="AL16" s="431">
        <f>SUM(AL14:AL15)</f>
        <v>0</v>
      </c>
      <c r="AM16" s="431"/>
      <c r="AN16" s="431">
        <f>SUM(AN14:AN15)</f>
        <v>0</v>
      </c>
      <c r="AO16" s="431">
        <f>SUM(AO14:AO15)</f>
        <v>0</v>
      </c>
      <c r="AP16" s="431">
        <f>SUM(AP14:AP15)</f>
        <v>0</v>
      </c>
      <c r="AQ16" s="431">
        <f>SUM(AQ14:AQ15)</f>
        <v>0</v>
      </c>
      <c r="AR16" s="431"/>
      <c r="AS16" s="431">
        <f>SUM(AS14:AS15)</f>
        <v>0</v>
      </c>
      <c r="AT16" s="432">
        <f>SUM(AT14:AT15)</f>
        <v>0</v>
      </c>
      <c r="AU16" s="432">
        <f>SUM(AU14:AU15)</f>
        <v>0</v>
      </c>
      <c r="AV16" s="432">
        <f>SUM(AV14:AV15)</f>
        <v>0</v>
      </c>
      <c r="AW16" s="432"/>
      <c r="AX16" s="432">
        <f>SUM(AX14:AX15)</f>
        <v>0</v>
      </c>
      <c r="AY16" s="431">
        <f>SUM(AY14:AY15)</f>
        <v>0</v>
      </c>
      <c r="AZ16" s="431">
        <f>SUM(AZ14:AZ15)</f>
        <v>0</v>
      </c>
      <c r="BA16" s="431">
        <f>SUM(BA14:BA15)</f>
        <v>0</v>
      </c>
      <c r="BB16" s="431"/>
      <c r="BC16" s="431">
        <f>SUM(BC14:BC15)</f>
        <v>0</v>
      </c>
      <c r="BD16" s="365"/>
      <c r="BE16" s="365"/>
      <c r="BF16" s="365"/>
      <c r="BG16" s="365"/>
      <c r="BH16" s="365"/>
      <c r="BI16" s="365"/>
      <c r="BJ16" s="365"/>
      <c r="BK16" s="365"/>
      <c r="BL16" s="365"/>
      <c r="BM16" s="365"/>
      <c r="BN16" s="365"/>
      <c r="BO16" s="365"/>
      <c r="BP16" s="365"/>
      <c r="BQ16" s="365"/>
      <c r="BR16" s="365"/>
      <c r="BS16" s="365"/>
      <c r="BT16" s="365"/>
      <c r="BU16" s="365"/>
      <c r="BV16" s="365"/>
      <c r="BW16" s="365"/>
      <c r="BX16" s="365"/>
      <c r="BY16" s="365"/>
      <c r="BZ16" s="365"/>
      <c r="CA16" s="365"/>
      <c r="CB16" s="365"/>
      <c r="CC16" s="365"/>
      <c r="CD16" s="365"/>
      <c r="CE16" s="365"/>
      <c r="CF16" s="365"/>
      <c r="CG16" s="365"/>
      <c r="CH16" s="365"/>
      <c r="CI16" s="365"/>
      <c r="CJ16" s="365"/>
      <c r="CK16" s="365"/>
      <c r="CL16" s="365"/>
      <c r="CM16" s="365"/>
      <c r="CN16" s="365"/>
      <c r="CO16" s="365"/>
      <c r="CP16" s="365"/>
      <c r="CQ16" s="365"/>
      <c r="CR16" s="365"/>
      <c r="CS16" s="365"/>
      <c r="CT16" s="365"/>
      <c r="CU16" s="365"/>
      <c r="CV16" s="365"/>
      <c r="CW16" s="365"/>
      <c r="CX16" s="365"/>
      <c r="CY16" s="365"/>
      <c r="CZ16" s="365"/>
      <c r="DA16" s="365"/>
      <c r="DB16" s="365"/>
      <c r="DC16" s="365"/>
      <c r="DD16" s="365"/>
      <c r="DE16" s="365"/>
      <c r="DF16" s="365"/>
      <c r="DG16" s="365"/>
      <c r="DH16" s="365"/>
      <c r="DI16" s="365"/>
      <c r="DJ16" s="365"/>
    </row>
    <row r="17" spans="1:117" ht="22.5" customHeight="1" thickBot="1" thickTop="1">
      <c r="A17" s="526" t="s">
        <v>341</v>
      </c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8"/>
      <c r="AA17" s="528"/>
      <c r="AB17" s="528"/>
      <c r="AC17" s="528"/>
      <c r="AD17" s="528"/>
      <c r="AE17" s="528"/>
      <c r="AF17" s="528"/>
      <c r="AG17" s="528"/>
      <c r="AH17" s="528"/>
      <c r="AI17" s="528"/>
      <c r="AJ17" s="528"/>
      <c r="AK17" s="528"/>
      <c r="AL17" s="528"/>
      <c r="AM17" s="528"/>
      <c r="AN17" s="528"/>
      <c r="AO17" s="528"/>
      <c r="AP17" s="528"/>
      <c r="AQ17" s="528"/>
      <c r="AR17" s="528"/>
      <c r="AS17" s="528"/>
      <c r="AT17" s="528"/>
      <c r="AU17" s="528"/>
      <c r="AV17" s="528"/>
      <c r="AW17" s="528"/>
      <c r="AX17" s="528"/>
      <c r="AY17" s="528"/>
      <c r="AZ17" s="528"/>
      <c r="BA17" s="528"/>
      <c r="BB17" s="528"/>
      <c r="BC17" s="527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</row>
    <row r="18" spans="1:117" ht="21.75" customHeight="1" thickBot="1">
      <c r="A18" s="526" t="s">
        <v>342</v>
      </c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28"/>
      <c r="AS18" s="528"/>
      <c r="AT18" s="528"/>
      <c r="AU18" s="528"/>
      <c r="AV18" s="528"/>
      <c r="AW18" s="528"/>
      <c r="AX18" s="528"/>
      <c r="AY18" s="528"/>
      <c r="AZ18" s="528"/>
      <c r="BA18" s="528"/>
      <c r="BB18" s="528"/>
      <c r="BC18" s="527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</row>
    <row r="19" spans="1:117" ht="24" customHeight="1">
      <c r="A19" s="461" t="s">
        <v>402</v>
      </c>
      <c r="B19" s="460" t="s">
        <v>349</v>
      </c>
      <c r="C19" s="199">
        <v>4</v>
      </c>
      <c r="D19" s="198">
        <v>3</v>
      </c>
      <c r="E19" s="198"/>
      <c r="F19" s="230"/>
      <c r="G19" s="391"/>
      <c r="H19" s="439"/>
      <c r="I19" s="204">
        <v>6</v>
      </c>
      <c r="J19" s="437">
        <f>I19*30</f>
        <v>180</v>
      </c>
      <c r="K19" s="218">
        <v>50</v>
      </c>
      <c r="L19" s="209">
        <v>28</v>
      </c>
      <c r="M19" s="207">
        <f>Q19+V19+AA19+AF19+AK19+AP19+AU19+AZ19</f>
        <v>0</v>
      </c>
      <c r="N19" s="208">
        <v>22</v>
      </c>
      <c r="O19" s="223">
        <f>J19-K19</f>
        <v>130</v>
      </c>
      <c r="P19" s="221"/>
      <c r="Q19" s="207"/>
      <c r="R19" s="208"/>
      <c r="S19" s="209">
        <f>T19*30-(P19+Q19+R19)</f>
        <v>0</v>
      </c>
      <c r="T19" s="264"/>
      <c r="U19" s="209"/>
      <c r="V19" s="207"/>
      <c r="W19" s="208"/>
      <c r="X19" s="209">
        <f>Y19*30-(U19+V19+W19)</f>
        <v>0</v>
      </c>
      <c r="Y19" s="265"/>
      <c r="Z19" s="202">
        <v>16</v>
      </c>
      <c r="AA19" s="196"/>
      <c r="AB19" s="228">
        <v>14</v>
      </c>
      <c r="AC19" s="209">
        <v>60</v>
      </c>
      <c r="AD19" s="264">
        <v>3</v>
      </c>
      <c r="AE19" s="202">
        <v>12</v>
      </c>
      <c r="AF19" s="196"/>
      <c r="AG19" s="228">
        <v>8</v>
      </c>
      <c r="AH19" s="200">
        <v>70</v>
      </c>
      <c r="AI19" s="265">
        <v>3</v>
      </c>
      <c r="AJ19" s="227"/>
      <c r="AK19" s="207"/>
      <c r="AL19" s="208"/>
      <c r="AM19" s="223">
        <f>AN19*30-(AJ19+AK19+AL19)</f>
        <v>0</v>
      </c>
      <c r="AN19" s="229"/>
      <c r="AO19" s="209"/>
      <c r="AP19" s="207"/>
      <c r="AQ19" s="208"/>
      <c r="AR19" s="209">
        <f>AS19*30-(AO19+AP19+AQ19)</f>
        <v>0</v>
      </c>
      <c r="AS19" s="265"/>
      <c r="AT19" s="227"/>
      <c r="AU19" s="207"/>
      <c r="AV19" s="208"/>
      <c r="AW19" s="223">
        <f>AX19*30-(AT19+AU19+AV19)</f>
        <v>0</v>
      </c>
      <c r="AX19" s="229"/>
      <c r="AY19" s="209"/>
      <c r="AZ19" s="207"/>
      <c r="BA19" s="208"/>
      <c r="BB19" s="223">
        <f>BC19*30-(AY19+AZ19+BA19)</f>
        <v>0</v>
      </c>
      <c r="BC19" s="231"/>
      <c r="BD19" s="205"/>
      <c r="BE19" s="267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</row>
    <row r="20" spans="1:117" ht="37.5" customHeight="1">
      <c r="A20" s="462" t="s">
        <v>403</v>
      </c>
      <c r="B20" s="460" t="s">
        <v>350</v>
      </c>
      <c r="C20" s="199">
        <v>4</v>
      </c>
      <c r="D20" s="198">
        <v>3</v>
      </c>
      <c r="E20" s="198"/>
      <c r="F20" s="230"/>
      <c r="G20" s="391"/>
      <c r="H20" s="439"/>
      <c r="I20" s="204">
        <v>6</v>
      </c>
      <c r="J20" s="438">
        <f>I20*30</f>
        <v>180</v>
      </c>
      <c r="K20" s="219">
        <v>50</v>
      </c>
      <c r="L20" s="200">
        <v>28</v>
      </c>
      <c r="M20" s="196">
        <f>Q20+V20+AA20+AF20+AK20+AP20+AU20+AZ20</f>
        <v>0</v>
      </c>
      <c r="N20" s="201">
        <v>22</v>
      </c>
      <c r="O20" s="223">
        <f>J20-K20</f>
        <v>130</v>
      </c>
      <c r="P20" s="222"/>
      <c r="Q20" s="196"/>
      <c r="R20" s="201"/>
      <c r="S20" s="200">
        <f>T20*30-(P20+Q20+R20)</f>
        <v>0</v>
      </c>
      <c r="T20" s="231"/>
      <c r="U20" s="200"/>
      <c r="V20" s="196"/>
      <c r="W20" s="201"/>
      <c r="X20" s="200">
        <f>Y20*30-(U20+V20+W20)</f>
        <v>0</v>
      </c>
      <c r="Y20" s="263"/>
      <c r="Z20" s="202">
        <v>16</v>
      </c>
      <c r="AA20" s="196"/>
      <c r="AB20" s="228">
        <v>14</v>
      </c>
      <c r="AC20" s="200">
        <v>60</v>
      </c>
      <c r="AD20" s="231">
        <v>3</v>
      </c>
      <c r="AE20" s="202">
        <v>12</v>
      </c>
      <c r="AF20" s="196"/>
      <c r="AG20" s="228">
        <v>8</v>
      </c>
      <c r="AH20" s="200">
        <v>70</v>
      </c>
      <c r="AI20" s="263">
        <v>3</v>
      </c>
      <c r="AJ20" s="202"/>
      <c r="AK20" s="196"/>
      <c r="AL20" s="201"/>
      <c r="AM20" s="223">
        <f>AN20*30-(AJ20+AK20+AL20)</f>
        <v>0</v>
      </c>
      <c r="AN20" s="229"/>
      <c r="AO20" s="200"/>
      <c r="AP20" s="196"/>
      <c r="AQ20" s="201"/>
      <c r="AR20" s="200">
        <f>AS20*30-(AO20+AP20+AQ20)</f>
        <v>0</v>
      </c>
      <c r="AS20" s="263"/>
      <c r="AT20" s="202"/>
      <c r="AU20" s="196"/>
      <c r="AV20" s="201"/>
      <c r="AW20" s="223">
        <f>AX20*30-(AT20+AU20+AV20)</f>
        <v>0</v>
      </c>
      <c r="AX20" s="229"/>
      <c r="AY20" s="200"/>
      <c r="AZ20" s="196"/>
      <c r="BA20" s="201"/>
      <c r="BB20" s="223">
        <f>BC20*30-(AY20+AZ20+BA20)</f>
        <v>0</v>
      </c>
      <c r="BC20" s="23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</row>
    <row r="21" spans="1:117" ht="39" customHeight="1" thickBot="1">
      <c r="A21" s="463" t="s">
        <v>404</v>
      </c>
      <c r="B21" s="464" t="s">
        <v>351</v>
      </c>
      <c r="C21" s="204">
        <v>3</v>
      </c>
      <c r="D21" s="210"/>
      <c r="E21" s="210"/>
      <c r="F21" s="229"/>
      <c r="G21" s="200"/>
      <c r="H21" s="201"/>
      <c r="I21" s="204">
        <v>3</v>
      </c>
      <c r="J21" s="438">
        <f>I21*30</f>
        <v>90</v>
      </c>
      <c r="K21" s="219">
        <v>30</v>
      </c>
      <c r="L21" s="202">
        <v>16</v>
      </c>
      <c r="M21" s="196"/>
      <c r="N21" s="201">
        <v>14</v>
      </c>
      <c r="O21" s="223">
        <f>J21-K21</f>
        <v>60</v>
      </c>
      <c r="P21" s="222"/>
      <c r="Q21" s="196"/>
      <c r="R21" s="201"/>
      <c r="S21" s="200">
        <f>T21*30-(P21+Q21+R21)</f>
        <v>0</v>
      </c>
      <c r="T21" s="231"/>
      <c r="U21" s="200"/>
      <c r="V21" s="196"/>
      <c r="W21" s="201"/>
      <c r="X21" s="200">
        <f>Y21*30-(U21+V21+W21)</f>
        <v>0</v>
      </c>
      <c r="Y21" s="263"/>
      <c r="Z21" s="202">
        <v>16</v>
      </c>
      <c r="AA21" s="196"/>
      <c r="AB21" s="228">
        <v>14</v>
      </c>
      <c r="AC21" s="200">
        <v>60</v>
      </c>
      <c r="AD21" s="231">
        <v>3</v>
      </c>
      <c r="AE21" s="202"/>
      <c r="AF21" s="196"/>
      <c r="AG21" s="228"/>
      <c r="AH21" s="200"/>
      <c r="AI21" s="263"/>
      <c r="AJ21" s="202"/>
      <c r="AK21" s="196"/>
      <c r="AL21" s="201"/>
      <c r="AM21" s="223">
        <f>AN21*30-(AJ21+AK21+AL21)</f>
        <v>0</v>
      </c>
      <c r="AN21" s="229"/>
      <c r="AO21" s="200"/>
      <c r="AP21" s="196"/>
      <c r="AQ21" s="201"/>
      <c r="AR21" s="200">
        <f>AS21*30-(AO21+AP21+AQ21)</f>
        <v>0</v>
      </c>
      <c r="AS21" s="263"/>
      <c r="AT21" s="202"/>
      <c r="AU21" s="196"/>
      <c r="AV21" s="201"/>
      <c r="AW21" s="223">
        <f>AX21*30-(AT21+AU21+AV21)</f>
        <v>0</v>
      </c>
      <c r="AX21" s="229"/>
      <c r="AY21" s="200"/>
      <c r="AZ21" s="196"/>
      <c r="BA21" s="201"/>
      <c r="BB21" s="223">
        <f>BC21*30-(AY21+AZ21+BA21)</f>
        <v>0</v>
      </c>
      <c r="BC21" s="231"/>
      <c r="BD21" s="268"/>
      <c r="BE21" s="268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</row>
    <row r="22" spans="1:117" s="315" customFormat="1" ht="21.75" customHeight="1" thickBot="1">
      <c r="A22" s="526" t="s">
        <v>332</v>
      </c>
      <c r="B22" s="528"/>
      <c r="C22" s="300">
        <v>3</v>
      </c>
      <c r="D22" s="301">
        <v>3</v>
      </c>
      <c r="E22" s="301"/>
      <c r="F22" s="302"/>
      <c r="G22" s="300"/>
      <c r="H22" s="390"/>
      <c r="I22" s="306">
        <f aca="true" t="shared" si="4" ref="I22:BC22">SUM(I19:I21)</f>
        <v>15</v>
      </c>
      <c r="J22" s="307">
        <f t="shared" si="4"/>
        <v>450</v>
      </c>
      <c r="K22" s="308">
        <f t="shared" si="4"/>
        <v>130</v>
      </c>
      <c r="L22" s="306">
        <f t="shared" si="4"/>
        <v>72</v>
      </c>
      <c r="M22" s="307">
        <f t="shared" si="4"/>
        <v>0</v>
      </c>
      <c r="N22" s="308">
        <f t="shared" si="4"/>
        <v>58</v>
      </c>
      <c r="O22" s="309">
        <f t="shared" si="4"/>
        <v>320</v>
      </c>
      <c r="P22" s="310">
        <f t="shared" si="4"/>
        <v>0</v>
      </c>
      <c r="Q22" s="307">
        <f t="shared" si="4"/>
        <v>0</v>
      </c>
      <c r="R22" s="308">
        <f t="shared" si="4"/>
        <v>0</v>
      </c>
      <c r="S22" s="306">
        <f t="shared" si="4"/>
        <v>0</v>
      </c>
      <c r="T22" s="308">
        <f t="shared" si="4"/>
        <v>0</v>
      </c>
      <c r="U22" s="306">
        <f t="shared" si="4"/>
        <v>0</v>
      </c>
      <c r="V22" s="307">
        <f t="shared" si="4"/>
        <v>0</v>
      </c>
      <c r="W22" s="308">
        <f t="shared" si="4"/>
        <v>0</v>
      </c>
      <c r="X22" s="306">
        <f t="shared" si="4"/>
        <v>0</v>
      </c>
      <c r="Y22" s="311">
        <f t="shared" si="4"/>
        <v>0</v>
      </c>
      <c r="Z22" s="312">
        <f t="shared" si="4"/>
        <v>48</v>
      </c>
      <c r="AA22" s="307">
        <f t="shared" si="4"/>
        <v>0</v>
      </c>
      <c r="AB22" s="308">
        <f t="shared" si="4"/>
        <v>42</v>
      </c>
      <c r="AC22" s="306">
        <f t="shared" si="4"/>
        <v>180</v>
      </c>
      <c r="AD22" s="308">
        <f t="shared" si="4"/>
        <v>9</v>
      </c>
      <c r="AE22" s="312">
        <f t="shared" si="4"/>
        <v>24</v>
      </c>
      <c r="AF22" s="307">
        <f t="shared" si="4"/>
        <v>0</v>
      </c>
      <c r="AG22" s="308">
        <f t="shared" si="4"/>
        <v>16</v>
      </c>
      <c r="AH22" s="306">
        <f t="shared" si="4"/>
        <v>140</v>
      </c>
      <c r="AI22" s="311">
        <f t="shared" si="4"/>
        <v>6</v>
      </c>
      <c r="AJ22" s="312">
        <f t="shared" si="4"/>
        <v>0</v>
      </c>
      <c r="AK22" s="307">
        <f t="shared" si="4"/>
        <v>0</v>
      </c>
      <c r="AL22" s="308">
        <f t="shared" si="4"/>
        <v>0</v>
      </c>
      <c r="AM22" s="312">
        <f t="shared" si="4"/>
        <v>0</v>
      </c>
      <c r="AN22" s="313">
        <f t="shared" si="4"/>
        <v>0</v>
      </c>
      <c r="AO22" s="306">
        <f t="shared" si="4"/>
        <v>0</v>
      </c>
      <c r="AP22" s="307">
        <f t="shared" si="4"/>
        <v>0</v>
      </c>
      <c r="AQ22" s="308">
        <f t="shared" si="4"/>
        <v>0</v>
      </c>
      <c r="AR22" s="306">
        <f t="shared" si="4"/>
        <v>0</v>
      </c>
      <c r="AS22" s="311">
        <f t="shared" si="4"/>
        <v>0</v>
      </c>
      <c r="AT22" s="312">
        <f t="shared" si="4"/>
        <v>0</v>
      </c>
      <c r="AU22" s="307">
        <f t="shared" si="4"/>
        <v>0</v>
      </c>
      <c r="AV22" s="308">
        <f t="shared" si="4"/>
        <v>0</v>
      </c>
      <c r="AW22" s="312">
        <f t="shared" si="4"/>
        <v>0</v>
      </c>
      <c r="AX22" s="313">
        <f t="shared" si="4"/>
        <v>0</v>
      </c>
      <c r="AY22" s="306">
        <f t="shared" si="4"/>
        <v>0</v>
      </c>
      <c r="AZ22" s="307">
        <f t="shared" si="4"/>
        <v>0</v>
      </c>
      <c r="BA22" s="308">
        <f t="shared" si="4"/>
        <v>0</v>
      </c>
      <c r="BB22" s="312">
        <f t="shared" si="4"/>
        <v>0</v>
      </c>
      <c r="BC22" s="308">
        <f t="shared" si="4"/>
        <v>0</v>
      </c>
      <c r="BD22" s="319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314"/>
      <c r="CF22" s="314"/>
      <c r="CG22" s="314"/>
      <c r="CH22" s="314"/>
      <c r="CI22" s="314"/>
      <c r="CJ22" s="314"/>
      <c r="CK22" s="314"/>
      <c r="CL22" s="314"/>
      <c r="CM22" s="314"/>
      <c r="CN22" s="314"/>
      <c r="CO22" s="314"/>
      <c r="CP22" s="314"/>
      <c r="CQ22" s="314"/>
      <c r="CR22" s="314"/>
      <c r="CS22" s="314"/>
      <c r="CT22" s="314"/>
      <c r="CU22" s="314"/>
      <c r="CV22" s="314"/>
      <c r="CW22" s="314"/>
      <c r="CX22" s="314"/>
      <c r="CY22" s="314"/>
      <c r="CZ22" s="314"/>
      <c r="DA22" s="314"/>
      <c r="DB22" s="314"/>
      <c r="DC22" s="314"/>
      <c r="DD22" s="314"/>
      <c r="DE22" s="314"/>
      <c r="DF22" s="314"/>
      <c r="DG22" s="314"/>
      <c r="DH22" s="314"/>
      <c r="DI22" s="314"/>
      <c r="DJ22" s="314"/>
      <c r="DK22" s="314"/>
      <c r="DL22" s="314"/>
      <c r="DM22" s="314"/>
    </row>
    <row r="23" spans="1:117" ht="21.75" customHeight="1" thickBot="1">
      <c r="A23" s="531" t="s">
        <v>352</v>
      </c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532"/>
      <c r="AA23" s="532"/>
      <c r="AB23" s="532"/>
      <c r="AC23" s="532"/>
      <c r="AD23" s="532"/>
      <c r="AE23" s="532"/>
      <c r="AF23" s="532"/>
      <c r="AG23" s="532"/>
      <c r="AH23" s="532"/>
      <c r="AI23" s="532"/>
      <c r="AJ23" s="532"/>
      <c r="AK23" s="532"/>
      <c r="AL23" s="532"/>
      <c r="AM23" s="532"/>
      <c r="AN23" s="532"/>
      <c r="AO23" s="532"/>
      <c r="AP23" s="532"/>
      <c r="AQ23" s="532"/>
      <c r="AR23" s="532"/>
      <c r="AS23" s="532"/>
      <c r="AT23" s="532"/>
      <c r="AU23" s="532"/>
      <c r="AV23" s="532"/>
      <c r="AW23" s="532"/>
      <c r="AX23" s="532"/>
      <c r="AY23" s="532"/>
      <c r="AZ23" s="532"/>
      <c r="BA23" s="532"/>
      <c r="BB23" s="532"/>
      <c r="BC23" s="533"/>
      <c r="BD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</row>
    <row r="24" spans="1:117" ht="24.75" customHeight="1" thickBot="1">
      <c r="A24" s="461" t="s">
        <v>405</v>
      </c>
      <c r="B24" s="465" t="s">
        <v>353</v>
      </c>
      <c r="C24" s="199">
        <v>3</v>
      </c>
      <c r="D24" s="198"/>
      <c r="E24" s="198"/>
      <c r="F24" s="230"/>
      <c r="G24" s="466"/>
      <c r="H24" s="467"/>
      <c r="I24" s="266">
        <v>3</v>
      </c>
      <c r="J24" s="437">
        <f>I24*30</f>
        <v>90</v>
      </c>
      <c r="K24" s="218">
        <f>L24+M24+N24</f>
        <v>30</v>
      </c>
      <c r="L24" s="209">
        <v>16</v>
      </c>
      <c r="M24" s="207">
        <f>Q24+V24+AA24+AF24+AK24+AP24+AU24+AZ24</f>
        <v>0</v>
      </c>
      <c r="N24" s="208">
        <v>14</v>
      </c>
      <c r="O24" s="223">
        <f>J24-K24</f>
        <v>60</v>
      </c>
      <c r="P24" s="221"/>
      <c r="Q24" s="207"/>
      <c r="R24" s="208"/>
      <c r="S24" s="209">
        <f>T24*30-(P24+Q24+R24)</f>
        <v>0</v>
      </c>
      <c r="T24" s="264"/>
      <c r="U24" s="209"/>
      <c r="V24" s="207"/>
      <c r="W24" s="208"/>
      <c r="X24" s="209">
        <f>Y24*30-(U24+V24+W24)</f>
        <v>0</v>
      </c>
      <c r="Y24" s="265"/>
      <c r="Z24" s="227">
        <v>16</v>
      </c>
      <c r="AA24" s="207"/>
      <c r="AB24" s="208">
        <v>14</v>
      </c>
      <c r="AC24" s="223">
        <v>60</v>
      </c>
      <c r="AD24" s="229">
        <v>3</v>
      </c>
      <c r="AE24" s="209"/>
      <c r="AF24" s="207"/>
      <c r="AG24" s="208"/>
      <c r="AH24" s="209">
        <f>AI24*30-(AE24+AF24+AG24)</f>
        <v>0</v>
      </c>
      <c r="AI24" s="265"/>
      <c r="AJ24" s="227"/>
      <c r="AK24" s="207"/>
      <c r="AL24" s="208"/>
      <c r="AM24" s="223">
        <f>AN24*30-(AJ24+AK24+AL24)</f>
        <v>0</v>
      </c>
      <c r="AN24" s="229"/>
      <c r="AO24" s="209"/>
      <c r="AP24" s="207"/>
      <c r="AQ24" s="208"/>
      <c r="AR24" s="209">
        <f>AS24*30-(AO24+AP24+AQ24)</f>
        <v>0</v>
      </c>
      <c r="AS24" s="265"/>
      <c r="AT24" s="227"/>
      <c r="AU24" s="207"/>
      <c r="AV24" s="208"/>
      <c r="AW24" s="223">
        <f>AX24*30-(AT24+AU24+AV24)</f>
        <v>0</v>
      </c>
      <c r="AX24" s="229"/>
      <c r="AY24" s="209"/>
      <c r="AZ24" s="207"/>
      <c r="BA24" s="208"/>
      <c r="BB24" s="223">
        <f>BC24*30-(AY24+AZ24+BA24)</f>
        <v>0</v>
      </c>
      <c r="BC24" s="231"/>
      <c r="BD24" s="268"/>
      <c r="BE24" s="268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</row>
    <row r="25" spans="1:117" ht="39.75" customHeight="1" thickBot="1">
      <c r="A25" s="461" t="s">
        <v>406</v>
      </c>
      <c r="B25" s="460" t="s">
        <v>354</v>
      </c>
      <c r="C25" s="199">
        <v>3</v>
      </c>
      <c r="D25" s="198"/>
      <c r="E25" s="198"/>
      <c r="F25" s="230"/>
      <c r="G25" s="391"/>
      <c r="H25" s="439"/>
      <c r="I25" s="204">
        <v>3</v>
      </c>
      <c r="J25" s="438">
        <f>I25*30</f>
        <v>90</v>
      </c>
      <c r="K25" s="219">
        <f>L25+M25+N25</f>
        <v>30</v>
      </c>
      <c r="L25" s="200">
        <v>16</v>
      </c>
      <c r="M25" s="196">
        <f>Q25+V25+AA25+AF25+AK25+AP25+AU25+AZ25</f>
        <v>0</v>
      </c>
      <c r="N25" s="201">
        <v>14</v>
      </c>
      <c r="O25" s="223">
        <f>J25-K25</f>
        <v>60</v>
      </c>
      <c r="P25" s="222"/>
      <c r="Q25" s="196"/>
      <c r="R25" s="201"/>
      <c r="S25" s="200">
        <f>T25*30-(P25+Q25+R25)</f>
        <v>0</v>
      </c>
      <c r="T25" s="231"/>
      <c r="U25" s="200"/>
      <c r="V25" s="196"/>
      <c r="W25" s="201"/>
      <c r="X25" s="200">
        <f>Y25*30-(U25+V25+W25)</f>
        <v>0</v>
      </c>
      <c r="Y25" s="263"/>
      <c r="Z25" s="202">
        <v>16</v>
      </c>
      <c r="AA25" s="196"/>
      <c r="AB25" s="201">
        <v>14</v>
      </c>
      <c r="AC25" s="223">
        <v>60</v>
      </c>
      <c r="AD25" s="229">
        <v>3</v>
      </c>
      <c r="AE25" s="200"/>
      <c r="AF25" s="196"/>
      <c r="AG25" s="201"/>
      <c r="AH25" s="200">
        <f>AI25*30-(AE25+AF25+AG25)</f>
        <v>0</v>
      </c>
      <c r="AI25" s="263"/>
      <c r="AJ25" s="202"/>
      <c r="AK25" s="196"/>
      <c r="AL25" s="201"/>
      <c r="AM25" s="223">
        <f>AN25*30-(AJ25+AK25+AL25)</f>
        <v>0</v>
      </c>
      <c r="AN25" s="229"/>
      <c r="AO25" s="200"/>
      <c r="AP25" s="196"/>
      <c r="AQ25" s="201"/>
      <c r="AR25" s="200">
        <f>AS25*30-(AO25+AP25+AQ25)</f>
        <v>0</v>
      </c>
      <c r="AS25" s="263"/>
      <c r="AT25" s="202"/>
      <c r="AU25" s="196"/>
      <c r="AV25" s="201"/>
      <c r="AW25" s="223">
        <f>AX25*30-(AT25+AU25+AV25)</f>
        <v>0</v>
      </c>
      <c r="AX25" s="229"/>
      <c r="AY25" s="200"/>
      <c r="AZ25" s="196"/>
      <c r="BA25" s="201"/>
      <c r="BB25" s="223">
        <f>BC25*30-(AY25+AZ25+BA25)</f>
        <v>0</v>
      </c>
      <c r="BC25" s="23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</row>
    <row r="26" spans="1:117" ht="21.75" customHeight="1" thickBot="1">
      <c r="A26" s="461" t="s">
        <v>407</v>
      </c>
      <c r="B26" s="468" t="s">
        <v>355</v>
      </c>
      <c r="C26" s="351">
        <v>3</v>
      </c>
      <c r="D26" s="352"/>
      <c r="E26" s="352"/>
      <c r="F26" s="353"/>
      <c r="G26" s="355"/>
      <c r="H26" s="357"/>
      <c r="I26" s="351">
        <v>3</v>
      </c>
      <c r="J26" s="440">
        <f aca="true" t="shared" si="5" ref="J26:J41">I26*30</f>
        <v>90</v>
      </c>
      <c r="K26" s="354">
        <f aca="true" t="shared" si="6" ref="K26:K41">L26+M26+N26</f>
        <v>30</v>
      </c>
      <c r="L26" s="355">
        <v>16</v>
      </c>
      <c r="M26" s="356">
        <f aca="true" t="shared" si="7" ref="M26:M41">Q26+V26+AA26+AF26+AK26+AP26+AU26+AZ26</f>
        <v>0</v>
      </c>
      <c r="N26" s="357">
        <v>14</v>
      </c>
      <c r="O26" s="358">
        <f aca="true" t="shared" si="8" ref="O26:O41">J26-K26</f>
        <v>60</v>
      </c>
      <c r="P26" s="359"/>
      <c r="Q26" s="356"/>
      <c r="R26" s="357"/>
      <c r="S26" s="355"/>
      <c r="T26" s="360"/>
      <c r="U26" s="355"/>
      <c r="V26" s="356"/>
      <c r="W26" s="357"/>
      <c r="X26" s="355"/>
      <c r="Y26" s="361"/>
      <c r="Z26" s="362">
        <v>16</v>
      </c>
      <c r="AA26" s="356"/>
      <c r="AB26" s="357">
        <v>14</v>
      </c>
      <c r="AC26" s="358">
        <v>60</v>
      </c>
      <c r="AD26" s="353">
        <v>3</v>
      </c>
      <c r="AE26" s="355"/>
      <c r="AF26" s="356"/>
      <c r="AG26" s="357"/>
      <c r="AH26" s="355"/>
      <c r="AI26" s="361"/>
      <c r="AJ26" s="362"/>
      <c r="AK26" s="356"/>
      <c r="AL26" s="357"/>
      <c r="AM26" s="358"/>
      <c r="AN26" s="353"/>
      <c r="AO26" s="355"/>
      <c r="AP26" s="356"/>
      <c r="AQ26" s="357"/>
      <c r="AR26" s="355"/>
      <c r="AS26" s="361"/>
      <c r="AT26" s="362"/>
      <c r="AU26" s="356"/>
      <c r="AV26" s="357"/>
      <c r="AW26" s="358"/>
      <c r="AX26" s="353"/>
      <c r="AY26" s="355"/>
      <c r="AZ26" s="356"/>
      <c r="BA26" s="357"/>
      <c r="BB26" s="358"/>
      <c r="BC26" s="360"/>
      <c r="BD26" s="318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</row>
    <row r="27" spans="1:117" ht="32.25" customHeight="1">
      <c r="A27" s="463" t="s">
        <v>408</v>
      </c>
      <c r="B27" s="469" t="s">
        <v>370</v>
      </c>
      <c r="C27" s="337"/>
      <c r="D27" s="338">
        <v>3</v>
      </c>
      <c r="E27" s="338"/>
      <c r="F27" s="339"/>
      <c r="G27" s="441"/>
      <c r="H27" s="442"/>
      <c r="I27" s="340">
        <v>3</v>
      </c>
      <c r="J27" s="443">
        <f t="shared" si="5"/>
        <v>90</v>
      </c>
      <c r="K27" s="341">
        <f t="shared" si="6"/>
        <v>30</v>
      </c>
      <c r="L27" s="342">
        <v>16</v>
      </c>
      <c r="M27" s="343">
        <f t="shared" si="7"/>
        <v>0</v>
      </c>
      <c r="N27" s="344">
        <v>14</v>
      </c>
      <c r="O27" s="345">
        <f t="shared" si="8"/>
        <v>60</v>
      </c>
      <c r="P27" s="346"/>
      <c r="Q27" s="343"/>
      <c r="R27" s="344"/>
      <c r="S27" s="342"/>
      <c r="T27" s="347"/>
      <c r="U27" s="342"/>
      <c r="V27" s="343"/>
      <c r="W27" s="344"/>
      <c r="X27" s="342"/>
      <c r="Y27" s="348"/>
      <c r="Z27" s="349">
        <v>16</v>
      </c>
      <c r="AA27" s="343"/>
      <c r="AB27" s="344">
        <v>14</v>
      </c>
      <c r="AC27" s="345">
        <v>60</v>
      </c>
      <c r="AD27" s="350">
        <v>3</v>
      </c>
      <c r="AE27" s="342"/>
      <c r="AF27" s="343"/>
      <c r="AG27" s="344"/>
      <c r="AH27" s="342"/>
      <c r="AI27" s="348"/>
      <c r="AJ27" s="349"/>
      <c r="AK27" s="343"/>
      <c r="AL27" s="344"/>
      <c r="AM27" s="345"/>
      <c r="AN27" s="350"/>
      <c r="AO27" s="342"/>
      <c r="AP27" s="343"/>
      <c r="AQ27" s="344"/>
      <c r="AR27" s="342"/>
      <c r="AS27" s="348"/>
      <c r="AT27" s="349"/>
      <c r="AU27" s="343"/>
      <c r="AV27" s="344"/>
      <c r="AW27" s="345"/>
      <c r="AX27" s="350"/>
      <c r="AY27" s="342"/>
      <c r="AZ27" s="343"/>
      <c r="BA27" s="344"/>
      <c r="BB27" s="345"/>
      <c r="BC27" s="347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</row>
    <row r="28" spans="1:117" ht="20.25" customHeight="1">
      <c r="A28" s="463" t="s">
        <v>409</v>
      </c>
      <c r="B28" s="460" t="s">
        <v>371</v>
      </c>
      <c r="C28" s="199"/>
      <c r="D28" s="198">
        <v>3</v>
      </c>
      <c r="E28" s="198"/>
      <c r="F28" s="230"/>
      <c r="G28" s="391"/>
      <c r="H28" s="439"/>
      <c r="I28" s="204">
        <v>3</v>
      </c>
      <c r="J28" s="438">
        <f t="shared" si="5"/>
        <v>90</v>
      </c>
      <c r="K28" s="219">
        <f t="shared" si="6"/>
        <v>30</v>
      </c>
      <c r="L28" s="200">
        <v>16</v>
      </c>
      <c r="M28" s="196">
        <f t="shared" si="7"/>
        <v>0</v>
      </c>
      <c r="N28" s="201">
        <v>14</v>
      </c>
      <c r="O28" s="223">
        <f t="shared" si="8"/>
        <v>60</v>
      </c>
      <c r="P28" s="222"/>
      <c r="Q28" s="196"/>
      <c r="R28" s="201"/>
      <c r="S28" s="200"/>
      <c r="T28" s="231"/>
      <c r="U28" s="200"/>
      <c r="V28" s="196"/>
      <c r="W28" s="201"/>
      <c r="X28" s="200"/>
      <c r="Y28" s="263"/>
      <c r="Z28" s="202">
        <v>16</v>
      </c>
      <c r="AA28" s="196"/>
      <c r="AB28" s="201">
        <v>14</v>
      </c>
      <c r="AC28" s="223">
        <v>60</v>
      </c>
      <c r="AD28" s="229">
        <v>3</v>
      </c>
      <c r="AE28" s="200"/>
      <c r="AF28" s="196"/>
      <c r="AG28" s="201"/>
      <c r="AH28" s="200"/>
      <c r="AI28" s="263"/>
      <c r="AJ28" s="202"/>
      <c r="AK28" s="196"/>
      <c r="AL28" s="201"/>
      <c r="AM28" s="223"/>
      <c r="AN28" s="229"/>
      <c r="AO28" s="200"/>
      <c r="AP28" s="196"/>
      <c r="AQ28" s="201"/>
      <c r="AR28" s="200"/>
      <c r="AS28" s="263"/>
      <c r="AT28" s="202"/>
      <c r="AU28" s="196"/>
      <c r="AV28" s="201"/>
      <c r="AW28" s="223"/>
      <c r="AX28" s="229"/>
      <c r="AY28" s="200"/>
      <c r="AZ28" s="196"/>
      <c r="BA28" s="201"/>
      <c r="BB28" s="223"/>
      <c r="BC28" s="23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</row>
    <row r="29" spans="1:117" ht="18.75" customHeight="1" thickBot="1">
      <c r="A29" s="463" t="s">
        <v>410</v>
      </c>
      <c r="B29" s="468" t="s">
        <v>361</v>
      </c>
      <c r="C29" s="351"/>
      <c r="D29" s="352">
        <v>3</v>
      </c>
      <c r="E29" s="352"/>
      <c r="F29" s="353"/>
      <c r="G29" s="355"/>
      <c r="H29" s="357"/>
      <c r="I29" s="351">
        <v>3</v>
      </c>
      <c r="J29" s="440">
        <f t="shared" si="5"/>
        <v>90</v>
      </c>
      <c r="K29" s="354">
        <f t="shared" si="6"/>
        <v>30</v>
      </c>
      <c r="L29" s="355">
        <v>16</v>
      </c>
      <c r="M29" s="356">
        <f t="shared" si="7"/>
        <v>0</v>
      </c>
      <c r="N29" s="357">
        <v>14</v>
      </c>
      <c r="O29" s="358">
        <f t="shared" si="8"/>
        <v>60</v>
      </c>
      <c r="P29" s="359"/>
      <c r="Q29" s="356"/>
      <c r="R29" s="357"/>
      <c r="S29" s="355"/>
      <c r="T29" s="360"/>
      <c r="U29" s="355"/>
      <c r="V29" s="356"/>
      <c r="W29" s="357"/>
      <c r="X29" s="355"/>
      <c r="Y29" s="361"/>
      <c r="Z29" s="362">
        <v>16</v>
      </c>
      <c r="AA29" s="356"/>
      <c r="AB29" s="357">
        <v>14</v>
      </c>
      <c r="AC29" s="358">
        <v>60</v>
      </c>
      <c r="AD29" s="353">
        <v>3</v>
      </c>
      <c r="AE29" s="355"/>
      <c r="AF29" s="356"/>
      <c r="AG29" s="357"/>
      <c r="AH29" s="355"/>
      <c r="AI29" s="361"/>
      <c r="AJ29" s="362"/>
      <c r="AK29" s="356"/>
      <c r="AL29" s="357"/>
      <c r="AM29" s="358"/>
      <c r="AN29" s="353"/>
      <c r="AO29" s="355"/>
      <c r="AP29" s="356"/>
      <c r="AQ29" s="357"/>
      <c r="AR29" s="355"/>
      <c r="AS29" s="361"/>
      <c r="AT29" s="362"/>
      <c r="AU29" s="356"/>
      <c r="AV29" s="357"/>
      <c r="AW29" s="358"/>
      <c r="AX29" s="353"/>
      <c r="AY29" s="355"/>
      <c r="AZ29" s="356"/>
      <c r="BA29" s="357"/>
      <c r="BB29" s="358"/>
      <c r="BC29" s="360"/>
      <c r="BD29" s="318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</row>
    <row r="30" spans="1:117" ht="33.75" customHeight="1" thickBot="1">
      <c r="A30" s="461" t="s">
        <v>411</v>
      </c>
      <c r="B30" s="469" t="s">
        <v>359</v>
      </c>
      <c r="C30" s="337"/>
      <c r="D30" s="338">
        <v>4</v>
      </c>
      <c r="E30" s="338"/>
      <c r="F30" s="339"/>
      <c r="G30" s="441"/>
      <c r="H30" s="442"/>
      <c r="I30" s="340">
        <v>3</v>
      </c>
      <c r="J30" s="443">
        <f t="shared" si="5"/>
        <v>90</v>
      </c>
      <c r="K30" s="341">
        <f t="shared" si="6"/>
        <v>30</v>
      </c>
      <c r="L30" s="342">
        <v>16</v>
      </c>
      <c r="M30" s="343">
        <f t="shared" si="7"/>
        <v>0</v>
      </c>
      <c r="N30" s="344">
        <v>14</v>
      </c>
      <c r="O30" s="345">
        <f t="shared" si="8"/>
        <v>60</v>
      </c>
      <c r="P30" s="346"/>
      <c r="Q30" s="343"/>
      <c r="R30" s="344"/>
      <c r="S30" s="342"/>
      <c r="T30" s="347"/>
      <c r="U30" s="342"/>
      <c r="V30" s="343"/>
      <c r="W30" s="344"/>
      <c r="X30" s="342"/>
      <c r="Y30" s="348"/>
      <c r="Z30" s="349"/>
      <c r="AA30" s="343"/>
      <c r="AB30" s="344"/>
      <c r="AC30" s="345"/>
      <c r="AD30" s="350"/>
      <c r="AE30" s="342">
        <v>16</v>
      </c>
      <c r="AF30" s="343"/>
      <c r="AG30" s="344">
        <v>14</v>
      </c>
      <c r="AH30" s="342">
        <v>60</v>
      </c>
      <c r="AI30" s="348">
        <v>3</v>
      </c>
      <c r="AJ30" s="349"/>
      <c r="AK30" s="343"/>
      <c r="AL30" s="344"/>
      <c r="AM30" s="345"/>
      <c r="AN30" s="350"/>
      <c r="AO30" s="342"/>
      <c r="AP30" s="343"/>
      <c r="AQ30" s="344"/>
      <c r="AR30" s="342"/>
      <c r="AS30" s="348"/>
      <c r="AT30" s="349"/>
      <c r="AU30" s="343"/>
      <c r="AV30" s="344"/>
      <c r="AW30" s="345"/>
      <c r="AX30" s="350"/>
      <c r="AY30" s="342"/>
      <c r="AZ30" s="343"/>
      <c r="BA30" s="344"/>
      <c r="BB30" s="345"/>
      <c r="BC30" s="347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</row>
    <row r="31" spans="1:117" ht="21.75" customHeight="1" thickBot="1">
      <c r="A31" s="461" t="s">
        <v>412</v>
      </c>
      <c r="B31" s="460" t="s">
        <v>356</v>
      </c>
      <c r="C31" s="199"/>
      <c r="D31" s="198">
        <v>4</v>
      </c>
      <c r="E31" s="198"/>
      <c r="F31" s="230"/>
      <c r="G31" s="391"/>
      <c r="H31" s="439"/>
      <c r="I31" s="204">
        <v>3</v>
      </c>
      <c r="J31" s="438">
        <f t="shared" si="5"/>
        <v>90</v>
      </c>
      <c r="K31" s="219">
        <f t="shared" si="6"/>
        <v>30</v>
      </c>
      <c r="L31" s="200">
        <v>16</v>
      </c>
      <c r="M31" s="196">
        <f t="shared" si="7"/>
        <v>0</v>
      </c>
      <c r="N31" s="201">
        <v>14</v>
      </c>
      <c r="O31" s="223">
        <f t="shared" si="8"/>
        <v>60</v>
      </c>
      <c r="P31" s="222"/>
      <c r="Q31" s="196"/>
      <c r="R31" s="201"/>
      <c r="S31" s="200"/>
      <c r="T31" s="231"/>
      <c r="U31" s="200"/>
      <c r="V31" s="196"/>
      <c r="W31" s="201"/>
      <c r="X31" s="200"/>
      <c r="Y31" s="263"/>
      <c r="Z31" s="202"/>
      <c r="AA31" s="196"/>
      <c r="AB31" s="201"/>
      <c r="AC31" s="223"/>
      <c r="AD31" s="229"/>
      <c r="AE31" s="200">
        <v>16</v>
      </c>
      <c r="AF31" s="196"/>
      <c r="AG31" s="201">
        <v>14</v>
      </c>
      <c r="AH31" s="200">
        <v>60</v>
      </c>
      <c r="AI31" s="263">
        <v>3</v>
      </c>
      <c r="AJ31" s="202"/>
      <c r="AK31" s="196"/>
      <c r="AL31" s="201"/>
      <c r="AM31" s="223"/>
      <c r="AN31" s="229"/>
      <c r="AO31" s="200"/>
      <c r="AP31" s="196"/>
      <c r="AQ31" s="201"/>
      <c r="AR31" s="200"/>
      <c r="AS31" s="263"/>
      <c r="AT31" s="202"/>
      <c r="AU31" s="196"/>
      <c r="AV31" s="201"/>
      <c r="AW31" s="223"/>
      <c r="AX31" s="229"/>
      <c r="AY31" s="200"/>
      <c r="AZ31" s="196"/>
      <c r="BA31" s="201"/>
      <c r="BB31" s="223"/>
      <c r="BC31" s="23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</row>
    <row r="32" spans="1:117" ht="21.75" customHeight="1" thickBot="1">
      <c r="A32" s="461" t="s">
        <v>413</v>
      </c>
      <c r="B32" s="460" t="s">
        <v>357</v>
      </c>
      <c r="C32" s="199"/>
      <c r="D32" s="198">
        <v>4</v>
      </c>
      <c r="E32" s="198"/>
      <c r="F32" s="230"/>
      <c r="G32" s="391"/>
      <c r="H32" s="439"/>
      <c r="I32" s="204">
        <v>3</v>
      </c>
      <c r="J32" s="438">
        <f t="shared" si="5"/>
        <v>90</v>
      </c>
      <c r="K32" s="219">
        <f t="shared" si="6"/>
        <v>30</v>
      </c>
      <c r="L32" s="200">
        <v>16</v>
      </c>
      <c r="M32" s="196">
        <f t="shared" si="7"/>
        <v>0</v>
      </c>
      <c r="N32" s="201">
        <v>14</v>
      </c>
      <c r="O32" s="223">
        <f t="shared" si="8"/>
        <v>60</v>
      </c>
      <c r="P32" s="222"/>
      <c r="Q32" s="196"/>
      <c r="R32" s="201"/>
      <c r="S32" s="200"/>
      <c r="T32" s="231"/>
      <c r="U32" s="200"/>
      <c r="V32" s="196"/>
      <c r="W32" s="201"/>
      <c r="X32" s="200"/>
      <c r="Y32" s="263"/>
      <c r="Z32" s="202"/>
      <c r="AA32" s="196"/>
      <c r="AB32" s="201"/>
      <c r="AC32" s="223"/>
      <c r="AD32" s="229"/>
      <c r="AE32" s="200">
        <v>16</v>
      </c>
      <c r="AF32" s="196"/>
      <c r="AG32" s="201">
        <v>14</v>
      </c>
      <c r="AH32" s="200">
        <v>60</v>
      </c>
      <c r="AI32" s="263">
        <v>3</v>
      </c>
      <c r="AJ32" s="202"/>
      <c r="AK32" s="196"/>
      <c r="AL32" s="201"/>
      <c r="AM32" s="223"/>
      <c r="AN32" s="229"/>
      <c r="AO32" s="200"/>
      <c r="AP32" s="196"/>
      <c r="AQ32" s="201"/>
      <c r="AR32" s="200"/>
      <c r="AS32" s="263"/>
      <c r="AT32" s="202"/>
      <c r="AU32" s="196"/>
      <c r="AV32" s="201"/>
      <c r="AW32" s="223"/>
      <c r="AX32" s="229"/>
      <c r="AY32" s="200"/>
      <c r="AZ32" s="196"/>
      <c r="BA32" s="201"/>
      <c r="BB32" s="223"/>
      <c r="BC32" s="23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</row>
    <row r="33" spans="1:117" ht="32.25" customHeight="1" thickBot="1">
      <c r="A33" s="461" t="s">
        <v>414</v>
      </c>
      <c r="B33" s="468" t="s">
        <v>358</v>
      </c>
      <c r="C33" s="351"/>
      <c r="D33" s="352">
        <v>4</v>
      </c>
      <c r="E33" s="352"/>
      <c r="F33" s="353"/>
      <c r="G33" s="355"/>
      <c r="H33" s="357"/>
      <c r="I33" s="351">
        <v>3</v>
      </c>
      <c r="J33" s="440">
        <f t="shared" si="5"/>
        <v>90</v>
      </c>
      <c r="K33" s="354">
        <f t="shared" si="6"/>
        <v>30</v>
      </c>
      <c r="L33" s="355">
        <v>16</v>
      </c>
      <c r="M33" s="356">
        <f t="shared" si="7"/>
        <v>0</v>
      </c>
      <c r="N33" s="357">
        <v>14</v>
      </c>
      <c r="O33" s="358">
        <f t="shared" si="8"/>
        <v>60</v>
      </c>
      <c r="P33" s="359"/>
      <c r="Q33" s="356"/>
      <c r="R33" s="357"/>
      <c r="S33" s="355"/>
      <c r="T33" s="360"/>
      <c r="U33" s="355"/>
      <c r="V33" s="356"/>
      <c r="W33" s="357"/>
      <c r="X33" s="355"/>
      <c r="Y33" s="361"/>
      <c r="Z33" s="362"/>
      <c r="AA33" s="356"/>
      <c r="AB33" s="357"/>
      <c r="AC33" s="358"/>
      <c r="AD33" s="353"/>
      <c r="AE33" s="355">
        <v>16</v>
      </c>
      <c r="AF33" s="356"/>
      <c r="AG33" s="357">
        <v>14</v>
      </c>
      <c r="AH33" s="355">
        <v>60</v>
      </c>
      <c r="AI33" s="361">
        <v>3</v>
      </c>
      <c r="AJ33" s="362"/>
      <c r="AK33" s="356"/>
      <c r="AL33" s="357"/>
      <c r="AM33" s="358"/>
      <c r="AN33" s="353"/>
      <c r="AO33" s="355"/>
      <c r="AP33" s="356"/>
      <c r="AQ33" s="357"/>
      <c r="AR33" s="355"/>
      <c r="AS33" s="361"/>
      <c r="AT33" s="362"/>
      <c r="AU33" s="356"/>
      <c r="AV33" s="357"/>
      <c r="AW33" s="358"/>
      <c r="AX33" s="353"/>
      <c r="AY33" s="355"/>
      <c r="AZ33" s="356"/>
      <c r="BA33" s="357"/>
      <c r="BB33" s="358"/>
      <c r="BC33" s="360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</row>
    <row r="34" spans="1:117" ht="26.25" customHeight="1" thickBot="1">
      <c r="A34" s="461" t="s">
        <v>415</v>
      </c>
      <c r="B34" s="469" t="s">
        <v>360</v>
      </c>
      <c r="C34" s="337">
        <v>5</v>
      </c>
      <c r="D34" s="363"/>
      <c r="E34" s="338"/>
      <c r="F34" s="339"/>
      <c r="G34" s="441"/>
      <c r="H34" s="442"/>
      <c r="I34" s="340">
        <v>3</v>
      </c>
      <c r="J34" s="443">
        <f t="shared" si="5"/>
        <v>90</v>
      </c>
      <c r="K34" s="341">
        <f t="shared" si="6"/>
        <v>30</v>
      </c>
      <c r="L34" s="342">
        <v>16</v>
      </c>
      <c r="M34" s="343">
        <f t="shared" si="7"/>
        <v>0</v>
      </c>
      <c r="N34" s="344">
        <v>14</v>
      </c>
      <c r="O34" s="345">
        <f t="shared" si="8"/>
        <v>60</v>
      </c>
      <c r="P34" s="346"/>
      <c r="Q34" s="343"/>
      <c r="R34" s="344"/>
      <c r="S34" s="342"/>
      <c r="T34" s="347"/>
      <c r="U34" s="342"/>
      <c r="V34" s="343"/>
      <c r="W34" s="344"/>
      <c r="X34" s="342"/>
      <c r="Y34" s="348"/>
      <c r="Z34" s="349"/>
      <c r="AA34" s="343"/>
      <c r="AB34" s="344"/>
      <c r="AC34" s="345"/>
      <c r="AD34" s="350"/>
      <c r="AE34" s="342"/>
      <c r="AF34" s="343"/>
      <c r="AG34" s="344"/>
      <c r="AH34" s="342"/>
      <c r="AI34" s="348"/>
      <c r="AJ34" s="349">
        <v>16</v>
      </c>
      <c r="AK34" s="343"/>
      <c r="AL34" s="344">
        <v>14</v>
      </c>
      <c r="AM34" s="345">
        <v>60</v>
      </c>
      <c r="AN34" s="350">
        <v>3</v>
      </c>
      <c r="AO34" s="342"/>
      <c r="AP34" s="343"/>
      <c r="AQ34" s="344"/>
      <c r="AR34" s="342"/>
      <c r="AS34" s="348"/>
      <c r="AT34" s="349"/>
      <c r="AU34" s="343"/>
      <c r="AV34" s="344"/>
      <c r="AW34" s="345"/>
      <c r="AX34" s="350"/>
      <c r="AY34" s="342"/>
      <c r="AZ34" s="343"/>
      <c r="BA34" s="344"/>
      <c r="BB34" s="345"/>
      <c r="BC34" s="347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</row>
    <row r="35" spans="1:117" ht="30" customHeight="1" thickBot="1">
      <c r="A35" s="461" t="s">
        <v>416</v>
      </c>
      <c r="B35" s="460" t="s">
        <v>369</v>
      </c>
      <c r="C35" s="199">
        <v>5</v>
      </c>
      <c r="D35" s="197"/>
      <c r="E35" s="198"/>
      <c r="F35" s="230"/>
      <c r="G35" s="391"/>
      <c r="H35" s="439"/>
      <c r="I35" s="204">
        <v>3</v>
      </c>
      <c r="J35" s="438">
        <f t="shared" si="5"/>
        <v>90</v>
      </c>
      <c r="K35" s="219">
        <f t="shared" si="6"/>
        <v>30</v>
      </c>
      <c r="L35" s="200">
        <v>16</v>
      </c>
      <c r="M35" s="196">
        <f t="shared" si="7"/>
        <v>0</v>
      </c>
      <c r="N35" s="201">
        <v>14</v>
      </c>
      <c r="O35" s="223">
        <f t="shared" si="8"/>
        <v>60</v>
      </c>
      <c r="P35" s="222"/>
      <c r="Q35" s="196"/>
      <c r="R35" s="201"/>
      <c r="S35" s="200"/>
      <c r="T35" s="231"/>
      <c r="U35" s="200"/>
      <c r="V35" s="196"/>
      <c r="W35" s="201"/>
      <c r="X35" s="200"/>
      <c r="Y35" s="263"/>
      <c r="Z35" s="202"/>
      <c r="AA35" s="196"/>
      <c r="AB35" s="201"/>
      <c r="AC35" s="223"/>
      <c r="AD35" s="229"/>
      <c r="AE35" s="200"/>
      <c r="AF35" s="196"/>
      <c r="AG35" s="201"/>
      <c r="AH35" s="200"/>
      <c r="AI35" s="263"/>
      <c r="AJ35" s="202">
        <v>16</v>
      </c>
      <c r="AK35" s="196"/>
      <c r="AL35" s="201">
        <v>14</v>
      </c>
      <c r="AM35" s="223">
        <v>60</v>
      </c>
      <c r="AN35" s="229">
        <v>3</v>
      </c>
      <c r="AO35" s="200"/>
      <c r="AP35" s="196"/>
      <c r="AQ35" s="201"/>
      <c r="AR35" s="200"/>
      <c r="AS35" s="263"/>
      <c r="AT35" s="202"/>
      <c r="AU35" s="196"/>
      <c r="AV35" s="201"/>
      <c r="AW35" s="223"/>
      <c r="AX35" s="229"/>
      <c r="AY35" s="200"/>
      <c r="AZ35" s="196"/>
      <c r="BA35" s="201"/>
      <c r="BB35" s="223"/>
      <c r="BC35" s="23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</row>
    <row r="36" spans="1:117" ht="30" customHeight="1" thickBot="1">
      <c r="A36" s="461" t="s">
        <v>417</v>
      </c>
      <c r="B36" s="460" t="s">
        <v>362</v>
      </c>
      <c r="C36" s="199">
        <v>5</v>
      </c>
      <c r="D36" s="197"/>
      <c r="E36" s="198"/>
      <c r="F36" s="230"/>
      <c r="G36" s="391"/>
      <c r="H36" s="439"/>
      <c r="I36" s="204">
        <v>3</v>
      </c>
      <c r="J36" s="438">
        <f t="shared" si="5"/>
        <v>90</v>
      </c>
      <c r="K36" s="219">
        <f t="shared" si="6"/>
        <v>30</v>
      </c>
      <c r="L36" s="200">
        <v>16</v>
      </c>
      <c r="M36" s="196">
        <f t="shared" si="7"/>
        <v>0</v>
      </c>
      <c r="N36" s="201">
        <v>14</v>
      </c>
      <c r="O36" s="223">
        <f t="shared" si="8"/>
        <v>60</v>
      </c>
      <c r="P36" s="222"/>
      <c r="Q36" s="196"/>
      <c r="R36" s="201"/>
      <c r="S36" s="200"/>
      <c r="T36" s="231"/>
      <c r="U36" s="200"/>
      <c r="V36" s="196"/>
      <c r="W36" s="201"/>
      <c r="X36" s="200"/>
      <c r="Y36" s="263"/>
      <c r="Z36" s="202"/>
      <c r="AA36" s="196"/>
      <c r="AB36" s="201"/>
      <c r="AC36" s="223"/>
      <c r="AD36" s="229"/>
      <c r="AE36" s="200"/>
      <c r="AF36" s="196"/>
      <c r="AG36" s="201"/>
      <c r="AH36" s="200"/>
      <c r="AI36" s="263"/>
      <c r="AJ36" s="202">
        <v>16</v>
      </c>
      <c r="AK36" s="196"/>
      <c r="AL36" s="201">
        <v>14</v>
      </c>
      <c r="AM36" s="223">
        <v>60</v>
      </c>
      <c r="AN36" s="229">
        <v>3</v>
      </c>
      <c r="AO36" s="200"/>
      <c r="AP36" s="196"/>
      <c r="AQ36" s="201"/>
      <c r="AR36" s="200"/>
      <c r="AS36" s="263"/>
      <c r="AT36" s="202"/>
      <c r="AU36" s="196"/>
      <c r="AV36" s="201"/>
      <c r="AW36" s="223"/>
      <c r="AX36" s="229"/>
      <c r="AY36" s="200"/>
      <c r="AZ36" s="196"/>
      <c r="BA36" s="201"/>
      <c r="BB36" s="223"/>
      <c r="BC36" s="23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</row>
    <row r="37" spans="1:117" ht="30" customHeight="1" thickBot="1">
      <c r="A37" s="461" t="s">
        <v>418</v>
      </c>
      <c r="B37" s="460" t="s">
        <v>368</v>
      </c>
      <c r="C37" s="199">
        <v>5</v>
      </c>
      <c r="D37" s="197"/>
      <c r="E37" s="198"/>
      <c r="F37" s="230"/>
      <c r="G37" s="391"/>
      <c r="H37" s="439"/>
      <c r="I37" s="204">
        <v>3</v>
      </c>
      <c r="J37" s="438">
        <f t="shared" si="5"/>
        <v>90</v>
      </c>
      <c r="K37" s="219">
        <f t="shared" si="6"/>
        <v>30</v>
      </c>
      <c r="L37" s="200">
        <v>16</v>
      </c>
      <c r="M37" s="196">
        <f t="shared" si="7"/>
        <v>0</v>
      </c>
      <c r="N37" s="201">
        <v>14</v>
      </c>
      <c r="O37" s="223">
        <f t="shared" si="8"/>
        <v>60</v>
      </c>
      <c r="P37" s="222"/>
      <c r="Q37" s="196"/>
      <c r="R37" s="201"/>
      <c r="S37" s="200"/>
      <c r="T37" s="231"/>
      <c r="U37" s="200"/>
      <c r="V37" s="196"/>
      <c r="W37" s="201"/>
      <c r="X37" s="200"/>
      <c r="Y37" s="263"/>
      <c r="Z37" s="202"/>
      <c r="AA37" s="196"/>
      <c r="AB37" s="201"/>
      <c r="AC37" s="223"/>
      <c r="AD37" s="229"/>
      <c r="AE37" s="200"/>
      <c r="AF37" s="196"/>
      <c r="AG37" s="201"/>
      <c r="AH37" s="200"/>
      <c r="AI37" s="263"/>
      <c r="AJ37" s="202">
        <v>16</v>
      </c>
      <c r="AK37" s="196"/>
      <c r="AL37" s="201">
        <v>14</v>
      </c>
      <c r="AM37" s="223">
        <v>60</v>
      </c>
      <c r="AN37" s="229">
        <v>3</v>
      </c>
      <c r="AO37" s="200"/>
      <c r="AP37" s="196"/>
      <c r="AQ37" s="201"/>
      <c r="AR37" s="200"/>
      <c r="AS37" s="263"/>
      <c r="AT37" s="202"/>
      <c r="AU37" s="196"/>
      <c r="AV37" s="201"/>
      <c r="AW37" s="223"/>
      <c r="AX37" s="229"/>
      <c r="AY37" s="200"/>
      <c r="AZ37" s="196"/>
      <c r="BA37" s="201"/>
      <c r="BB37" s="223"/>
      <c r="BC37" s="23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</row>
    <row r="38" spans="1:117" ht="30.75" customHeight="1" thickBot="1">
      <c r="A38" s="461" t="s">
        <v>419</v>
      </c>
      <c r="B38" s="468" t="s">
        <v>363</v>
      </c>
      <c r="C38" s="351">
        <v>5</v>
      </c>
      <c r="D38" s="356"/>
      <c r="E38" s="352"/>
      <c r="F38" s="353"/>
      <c r="G38" s="355"/>
      <c r="H38" s="357"/>
      <c r="I38" s="351">
        <v>3</v>
      </c>
      <c r="J38" s="440">
        <f t="shared" si="5"/>
        <v>90</v>
      </c>
      <c r="K38" s="354">
        <f t="shared" si="6"/>
        <v>30</v>
      </c>
      <c r="L38" s="355">
        <v>16</v>
      </c>
      <c r="M38" s="356">
        <f t="shared" si="7"/>
        <v>0</v>
      </c>
      <c r="N38" s="357">
        <v>14</v>
      </c>
      <c r="O38" s="358">
        <f t="shared" si="8"/>
        <v>60</v>
      </c>
      <c r="P38" s="359"/>
      <c r="Q38" s="356"/>
      <c r="R38" s="357"/>
      <c r="S38" s="355"/>
      <c r="T38" s="360"/>
      <c r="U38" s="355"/>
      <c r="V38" s="356"/>
      <c r="W38" s="357"/>
      <c r="X38" s="355"/>
      <c r="Y38" s="361"/>
      <c r="Z38" s="362"/>
      <c r="AA38" s="356"/>
      <c r="AB38" s="357"/>
      <c r="AC38" s="358"/>
      <c r="AD38" s="353"/>
      <c r="AE38" s="355"/>
      <c r="AF38" s="356"/>
      <c r="AG38" s="357"/>
      <c r="AH38" s="355"/>
      <c r="AI38" s="361"/>
      <c r="AJ38" s="362">
        <v>16</v>
      </c>
      <c r="AK38" s="356"/>
      <c r="AL38" s="357">
        <v>14</v>
      </c>
      <c r="AM38" s="358">
        <v>60</v>
      </c>
      <c r="AN38" s="353">
        <v>3</v>
      </c>
      <c r="AO38" s="355"/>
      <c r="AP38" s="356"/>
      <c r="AQ38" s="357"/>
      <c r="AR38" s="355"/>
      <c r="AS38" s="361"/>
      <c r="AT38" s="362"/>
      <c r="AU38" s="356"/>
      <c r="AV38" s="357"/>
      <c r="AW38" s="358"/>
      <c r="AX38" s="353"/>
      <c r="AY38" s="355"/>
      <c r="AZ38" s="356"/>
      <c r="BA38" s="357"/>
      <c r="BB38" s="358"/>
      <c r="BC38" s="360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</row>
    <row r="39" spans="1:117" ht="36" customHeight="1">
      <c r="A39" s="462" t="s">
        <v>420</v>
      </c>
      <c r="B39" s="469" t="s">
        <v>364</v>
      </c>
      <c r="C39" s="337"/>
      <c r="D39" s="338">
        <v>6</v>
      </c>
      <c r="E39" s="338"/>
      <c r="F39" s="339"/>
      <c r="G39" s="441"/>
      <c r="H39" s="442"/>
      <c r="I39" s="340">
        <v>3</v>
      </c>
      <c r="J39" s="443">
        <f t="shared" si="5"/>
        <v>90</v>
      </c>
      <c r="K39" s="341">
        <f t="shared" si="6"/>
        <v>30</v>
      </c>
      <c r="L39" s="342">
        <v>16</v>
      </c>
      <c r="M39" s="343">
        <f t="shared" si="7"/>
        <v>0</v>
      </c>
      <c r="N39" s="344">
        <v>14</v>
      </c>
      <c r="O39" s="345">
        <f t="shared" si="8"/>
        <v>60</v>
      </c>
      <c r="P39" s="346"/>
      <c r="Q39" s="343"/>
      <c r="R39" s="344"/>
      <c r="S39" s="342"/>
      <c r="T39" s="347"/>
      <c r="U39" s="342"/>
      <c r="V39" s="343"/>
      <c r="W39" s="344"/>
      <c r="X39" s="342"/>
      <c r="Y39" s="348"/>
      <c r="Z39" s="349"/>
      <c r="AA39" s="343"/>
      <c r="AB39" s="344"/>
      <c r="AC39" s="345"/>
      <c r="AD39" s="350"/>
      <c r="AE39" s="342"/>
      <c r="AF39" s="343"/>
      <c r="AG39" s="344"/>
      <c r="AH39" s="342"/>
      <c r="AI39" s="348"/>
      <c r="AJ39" s="349"/>
      <c r="AK39" s="343"/>
      <c r="AL39" s="344"/>
      <c r="AM39" s="345"/>
      <c r="AN39" s="350"/>
      <c r="AO39" s="342">
        <v>16</v>
      </c>
      <c r="AP39" s="343"/>
      <c r="AQ39" s="344">
        <v>14</v>
      </c>
      <c r="AR39" s="342">
        <v>60</v>
      </c>
      <c r="AS39" s="348">
        <v>3</v>
      </c>
      <c r="AT39" s="349"/>
      <c r="AU39" s="343"/>
      <c r="AV39" s="344"/>
      <c r="AW39" s="345"/>
      <c r="AX39" s="350"/>
      <c r="AY39" s="342"/>
      <c r="AZ39" s="343"/>
      <c r="BA39" s="344"/>
      <c r="BB39" s="345"/>
      <c r="BC39" s="347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</row>
    <row r="40" spans="1:117" ht="30" customHeight="1">
      <c r="A40" s="462" t="s">
        <v>421</v>
      </c>
      <c r="B40" s="460" t="s">
        <v>365</v>
      </c>
      <c r="C40" s="199"/>
      <c r="D40" s="198">
        <v>6</v>
      </c>
      <c r="E40" s="198"/>
      <c r="F40" s="230"/>
      <c r="G40" s="391"/>
      <c r="H40" s="439"/>
      <c r="I40" s="204">
        <v>3</v>
      </c>
      <c r="J40" s="438">
        <f t="shared" si="5"/>
        <v>90</v>
      </c>
      <c r="K40" s="219">
        <f t="shared" si="6"/>
        <v>30</v>
      </c>
      <c r="L40" s="200">
        <v>16</v>
      </c>
      <c r="M40" s="196">
        <f t="shared" si="7"/>
        <v>0</v>
      </c>
      <c r="N40" s="201">
        <v>14</v>
      </c>
      <c r="O40" s="223">
        <f t="shared" si="8"/>
        <v>60</v>
      </c>
      <c r="P40" s="222"/>
      <c r="Q40" s="196"/>
      <c r="R40" s="201"/>
      <c r="S40" s="200"/>
      <c r="T40" s="231"/>
      <c r="U40" s="200"/>
      <c r="V40" s="196"/>
      <c r="W40" s="201"/>
      <c r="X40" s="200"/>
      <c r="Y40" s="263"/>
      <c r="Z40" s="202"/>
      <c r="AA40" s="196"/>
      <c r="AB40" s="201"/>
      <c r="AC40" s="223"/>
      <c r="AD40" s="229"/>
      <c r="AE40" s="200"/>
      <c r="AF40" s="196"/>
      <c r="AG40" s="201"/>
      <c r="AH40" s="200"/>
      <c r="AI40" s="263"/>
      <c r="AJ40" s="202"/>
      <c r="AK40" s="196"/>
      <c r="AL40" s="201"/>
      <c r="AM40" s="223"/>
      <c r="AN40" s="229"/>
      <c r="AO40" s="200">
        <v>16</v>
      </c>
      <c r="AP40" s="196"/>
      <c r="AQ40" s="201">
        <v>14</v>
      </c>
      <c r="AR40" s="200">
        <v>60</v>
      </c>
      <c r="AS40" s="263">
        <v>3</v>
      </c>
      <c r="AT40" s="202"/>
      <c r="AU40" s="196"/>
      <c r="AV40" s="201"/>
      <c r="AW40" s="223"/>
      <c r="AX40" s="229"/>
      <c r="AY40" s="200"/>
      <c r="AZ40" s="196"/>
      <c r="BA40" s="201"/>
      <c r="BB40" s="223"/>
      <c r="BC40" s="23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</row>
    <row r="41" spans="1:117" ht="33.75" customHeight="1" thickBot="1">
      <c r="A41" s="462" t="s">
        <v>422</v>
      </c>
      <c r="B41" s="464" t="s">
        <v>366</v>
      </c>
      <c r="C41" s="204"/>
      <c r="D41" s="210">
        <v>6</v>
      </c>
      <c r="E41" s="210"/>
      <c r="F41" s="229"/>
      <c r="G41" s="200"/>
      <c r="H41" s="201"/>
      <c r="I41" s="204">
        <v>3</v>
      </c>
      <c r="J41" s="438">
        <f t="shared" si="5"/>
        <v>90</v>
      </c>
      <c r="K41" s="219">
        <f t="shared" si="6"/>
        <v>30</v>
      </c>
      <c r="L41" s="200">
        <v>16</v>
      </c>
      <c r="M41" s="196">
        <f t="shared" si="7"/>
        <v>0</v>
      </c>
      <c r="N41" s="201">
        <v>14</v>
      </c>
      <c r="O41" s="223">
        <f t="shared" si="8"/>
        <v>60</v>
      </c>
      <c r="P41" s="222"/>
      <c r="Q41" s="196"/>
      <c r="R41" s="201"/>
      <c r="S41" s="200"/>
      <c r="T41" s="231"/>
      <c r="U41" s="200"/>
      <c r="V41" s="196"/>
      <c r="W41" s="201"/>
      <c r="X41" s="200"/>
      <c r="Y41" s="263"/>
      <c r="Z41" s="202"/>
      <c r="AA41" s="196"/>
      <c r="AB41" s="201"/>
      <c r="AC41" s="223"/>
      <c r="AD41" s="229"/>
      <c r="AE41" s="200"/>
      <c r="AF41" s="196"/>
      <c r="AG41" s="201"/>
      <c r="AH41" s="200"/>
      <c r="AI41" s="263"/>
      <c r="AJ41" s="202"/>
      <c r="AK41" s="196"/>
      <c r="AL41" s="201"/>
      <c r="AM41" s="223"/>
      <c r="AN41" s="229"/>
      <c r="AO41" s="200">
        <v>16</v>
      </c>
      <c r="AP41" s="196"/>
      <c r="AQ41" s="201">
        <v>14</v>
      </c>
      <c r="AR41" s="200">
        <v>60</v>
      </c>
      <c r="AS41" s="263">
        <v>3</v>
      </c>
      <c r="AT41" s="202"/>
      <c r="AU41" s="196"/>
      <c r="AV41" s="201"/>
      <c r="AW41" s="223"/>
      <c r="AX41" s="229"/>
      <c r="AY41" s="200"/>
      <c r="AZ41" s="196"/>
      <c r="BA41" s="201"/>
      <c r="BB41" s="223"/>
      <c r="BC41" s="231"/>
      <c r="BD41" s="318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</row>
    <row r="42" spans="1:117" s="317" customFormat="1" ht="22.5" customHeight="1" thickBot="1">
      <c r="A42" s="534" t="s">
        <v>383</v>
      </c>
      <c r="B42" s="535"/>
      <c r="C42" s="300">
        <v>2</v>
      </c>
      <c r="D42" s="301">
        <v>3</v>
      </c>
      <c r="E42" s="301"/>
      <c r="F42" s="302"/>
      <c r="G42" s="300"/>
      <c r="H42" s="390"/>
      <c r="I42" s="306">
        <v>15</v>
      </c>
      <c r="J42" s="307">
        <f>SUM(J24:J41)/18*5</f>
        <v>450</v>
      </c>
      <c r="K42" s="308">
        <f>SUM(K24:K41)/18*5</f>
        <v>150</v>
      </c>
      <c r="L42" s="306">
        <f>SUM(L24:L41)/18*5</f>
        <v>80</v>
      </c>
      <c r="M42" s="307">
        <f>SUM(M24:M41)</f>
        <v>0</v>
      </c>
      <c r="N42" s="308">
        <f>SUM(N24:N41)/18*5</f>
        <v>70</v>
      </c>
      <c r="O42" s="309">
        <f>SUM(O24:O41)/18*5</f>
        <v>300</v>
      </c>
      <c r="P42" s="310">
        <f aca="true" t="shared" si="9" ref="P42:Y42">SUM(P24:P41)</f>
        <v>0</v>
      </c>
      <c r="Q42" s="307">
        <f t="shared" si="9"/>
        <v>0</v>
      </c>
      <c r="R42" s="308">
        <f t="shared" si="9"/>
        <v>0</v>
      </c>
      <c r="S42" s="306">
        <f t="shared" si="9"/>
        <v>0</v>
      </c>
      <c r="T42" s="308">
        <f t="shared" si="9"/>
        <v>0</v>
      </c>
      <c r="U42" s="306">
        <f t="shared" si="9"/>
        <v>0</v>
      </c>
      <c r="V42" s="307">
        <f t="shared" si="9"/>
        <v>0</v>
      </c>
      <c r="W42" s="308">
        <f t="shared" si="9"/>
        <v>0</v>
      </c>
      <c r="X42" s="306">
        <f t="shared" si="9"/>
        <v>0</v>
      </c>
      <c r="Y42" s="311">
        <f t="shared" si="9"/>
        <v>0</v>
      </c>
      <c r="Z42" s="312">
        <v>32</v>
      </c>
      <c r="AA42" s="307">
        <f>SUM(AA24:AA41)</f>
        <v>0</v>
      </c>
      <c r="AB42" s="308">
        <v>28</v>
      </c>
      <c r="AC42" s="312">
        <f>SUM(AC24:AC41)/3</f>
        <v>120</v>
      </c>
      <c r="AD42" s="313">
        <f>SUM(AD24:AD41)/3</f>
        <v>6</v>
      </c>
      <c r="AE42" s="306">
        <f>SUM(AE24:AE41)/4</f>
        <v>16</v>
      </c>
      <c r="AF42" s="307">
        <f>SUM(AF24:AF41)</f>
        <v>0</v>
      </c>
      <c r="AG42" s="308">
        <f>SUM(AG24:AG41)/4</f>
        <v>14</v>
      </c>
      <c r="AH42" s="306">
        <f>SUM(AH24:AH41)/4</f>
        <v>60</v>
      </c>
      <c r="AI42" s="311">
        <f>SUM(AI24:AI41)/4</f>
        <v>3</v>
      </c>
      <c r="AJ42" s="312">
        <f>SUM(AJ24:AJ41)/5</f>
        <v>16</v>
      </c>
      <c r="AK42" s="307">
        <f>SUM(AK24:AK41)</f>
        <v>0</v>
      </c>
      <c r="AL42" s="308">
        <f>SUM(AL24:AL41)/5</f>
        <v>14</v>
      </c>
      <c r="AM42" s="312">
        <f>SUM(AM24:AM41)/5</f>
        <v>60</v>
      </c>
      <c r="AN42" s="313">
        <f>SUM(AN24:AN41)/5</f>
        <v>3</v>
      </c>
      <c r="AO42" s="306">
        <f>SUM(AO24:AO41)/3</f>
        <v>16</v>
      </c>
      <c r="AP42" s="307">
        <f>SUM(AP24:AP41)</f>
        <v>0</v>
      </c>
      <c r="AQ42" s="308">
        <f>SUM(AQ24:AQ41)/3</f>
        <v>14</v>
      </c>
      <c r="AR42" s="306">
        <f>SUM(AR24:AR41)/3</f>
        <v>60</v>
      </c>
      <c r="AS42" s="311">
        <f>SUM(AS24:AS41)/3</f>
        <v>3</v>
      </c>
      <c r="AT42" s="312">
        <f aca="true" t="shared" si="10" ref="AT42:BC42">SUM(AT24:AT41)</f>
        <v>0</v>
      </c>
      <c r="AU42" s="307">
        <f t="shared" si="10"/>
        <v>0</v>
      </c>
      <c r="AV42" s="308">
        <f t="shared" si="10"/>
        <v>0</v>
      </c>
      <c r="AW42" s="312">
        <f t="shared" si="10"/>
        <v>0</v>
      </c>
      <c r="AX42" s="313">
        <f t="shared" si="10"/>
        <v>0</v>
      </c>
      <c r="AY42" s="306">
        <f t="shared" si="10"/>
        <v>0</v>
      </c>
      <c r="AZ42" s="307">
        <f t="shared" si="10"/>
        <v>0</v>
      </c>
      <c r="BA42" s="308">
        <f t="shared" si="10"/>
        <v>0</v>
      </c>
      <c r="BB42" s="312">
        <f t="shared" si="10"/>
        <v>0</v>
      </c>
      <c r="BC42" s="308">
        <f t="shared" si="10"/>
        <v>0</v>
      </c>
      <c r="BD42" s="205"/>
      <c r="BE42" s="334"/>
      <c r="BF42" s="334"/>
      <c r="BG42" s="334"/>
      <c r="BH42" s="334"/>
      <c r="BI42" s="334"/>
      <c r="BJ42" s="334"/>
      <c r="BK42" s="334"/>
      <c r="BL42" s="334"/>
      <c r="BM42" s="334"/>
      <c r="BN42" s="334"/>
      <c r="BO42" s="334"/>
      <c r="BP42" s="334"/>
      <c r="BQ42" s="334"/>
      <c r="BR42" s="334"/>
      <c r="BS42" s="334"/>
      <c r="BT42" s="334"/>
      <c r="BU42" s="334"/>
      <c r="BV42" s="334"/>
      <c r="BW42" s="334"/>
      <c r="BX42" s="334"/>
      <c r="BY42" s="334"/>
      <c r="BZ42" s="334"/>
      <c r="CA42" s="334"/>
      <c r="CB42" s="334"/>
      <c r="CC42" s="334"/>
      <c r="CD42" s="334"/>
      <c r="CE42" s="334"/>
      <c r="CF42" s="334"/>
      <c r="CG42" s="334"/>
      <c r="CH42" s="334"/>
      <c r="CI42" s="334"/>
      <c r="CJ42" s="334"/>
      <c r="CK42" s="334"/>
      <c r="CL42" s="334"/>
      <c r="CM42" s="334"/>
      <c r="CN42" s="334"/>
      <c r="CO42" s="316"/>
      <c r="CP42" s="316"/>
      <c r="CQ42" s="316"/>
      <c r="CR42" s="316"/>
      <c r="CS42" s="316"/>
      <c r="CT42" s="316"/>
      <c r="CU42" s="316"/>
      <c r="CV42" s="316"/>
      <c r="CW42" s="316"/>
      <c r="CX42" s="316"/>
      <c r="CY42" s="316"/>
      <c r="CZ42" s="316"/>
      <c r="DA42" s="316"/>
      <c r="DB42" s="316"/>
      <c r="DC42" s="316"/>
      <c r="DD42" s="316"/>
      <c r="DE42" s="316"/>
      <c r="DF42" s="316"/>
      <c r="DG42" s="316"/>
      <c r="DH42" s="316"/>
      <c r="DI42" s="316"/>
      <c r="DJ42" s="316"/>
      <c r="DK42" s="316"/>
      <c r="DL42" s="316"/>
      <c r="DM42" s="316"/>
    </row>
    <row r="43" spans="1:117" s="216" customFormat="1" ht="22.5" customHeight="1" thickBot="1" thickTop="1">
      <c r="A43" s="529" t="s">
        <v>382</v>
      </c>
      <c r="B43" s="530"/>
      <c r="C43" s="320">
        <f>SUM(C42,C22)</f>
        <v>5</v>
      </c>
      <c r="D43" s="321">
        <f>SUM(D42,D22)</f>
        <v>6</v>
      </c>
      <c r="E43" s="321"/>
      <c r="F43" s="322"/>
      <c r="G43" s="320"/>
      <c r="H43" s="444"/>
      <c r="I43" s="304">
        <f aca="true" t="shared" si="11" ref="I43:Y43">I42+I22</f>
        <v>30</v>
      </c>
      <c r="J43" s="304">
        <f t="shared" si="11"/>
        <v>900</v>
      </c>
      <c r="K43" s="304">
        <f t="shared" si="11"/>
        <v>280</v>
      </c>
      <c r="L43" s="304">
        <f t="shared" si="11"/>
        <v>152</v>
      </c>
      <c r="M43" s="304">
        <f t="shared" si="11"/>
        <v>0</v>
      </c>
      <c r="N43" s="323">
        <f t="shared" si="11"/>
        <v>128</v>
      </c>
      <c r="O43" s="324">
        <f t="shared" si="11"/>
        <v>620</v>
      </c>
      <c r="P43" s="325">
        <f t="shared" si="11"/>
        <v>0</v>
      </c>
      <c r="Q43" s="326">
        <f t="shared" si="11"/>
        <v>0</v>
      </c>
      <c r="R43" s="323">
        <f t="shared" si="11"/>
        <v>0</v>
      </c>
      <c r="S43" s="304">
        <f t="shared" si="11"/>
        <v>0</v>
      </c>
      <c r="T43" s="323">
        <f t="shared" si="11"/>
        <v>0</v>
      </c>
      <c r="U43" s="304">
        <f t="shared" si="11"/>
        <v>0</v>
      </c>
      <c r="V43" s="326">
        <f t="shared" si="11"/>
        <v>0</v>
      </c>
      <c r="W43" s="323">
        <f t="shared" si="11"/>
        <v>0</v>
      </c>
      <c r="X43" s="304">
        <f t="shared" si="11"/>
        <v>0</v>
      </c>
      <c r="Y43" s="327">
        <f t="shared" si="11"/>
        <v>0</v>
      </c>
      <c r="Z43" s="328">
        <f>SUM(Z22,Z42)</f>
        <v>80</v>
      </c>
      <c r="AA43" s="326">
        <f>AA42+AA22</f>
        <v>0</v>
      </c>
      <c r="AB43" s="323">
        <f>SUM(AB42,AB22)</f>
        <v>70</v>
      </c>
      <c r="AC43" s="328">
        <f>SUM(AC42,AC22)</f>
        <v>300</v>
      </c>
      <c r="AD43" s="324">
        <f>SUM(AD42,AD22)</f>
        <v>15</v>
      </c>
      <c r="AE43" s="304">
        <f aca="true" t="shared" si="12" ref="AE43:BC43">AE42+AE22</f>
        <v>40</v>
      </c>
      <c r="AF43" s="326">
        <f t="shared" si="12"/>
        <v>0</v>
      </c>
      <c r="AG43" s="323">
        <f t="shared" si="12"/>
        <v>30</v>
      </c>
      <c r="AH43" s="304">
        <f t="shared" si="12"/>
        <v>200</v>
      </c>
      <c r="AI43" s="327">
        <f t="shared" si="12"/>
        <v>9</v>
      </c>
      <c r="AJ43" s="328">
        <f t="shared" si="12"/>
        <v>16</v>
      </c>
      <c r="AK43" s="326">
        <f t="shared" si="12"/>
        <v>0</v>
      </c>
      <c r="AL43" s="323">
        <f t="shared" si="12"/>
        <v>14</v>
      </c>
      <c r="AM43" s="328">
        <f t="shared" si="12"/>
        <v>60</v>
      </c>
      <c r="AN43" s="324">
        <f t="shared" si="12"/>
        <v>3</v>
      </c>
      <c r="AO43" s="304">
        <f t="shared" si="12"/>
        <v>16</v>
      </c>
      <c r="AP43" s="326">
        <f t="shared" si="12"/>
        <v>0</v>
      </c>
      <c r="AQ43" s="323">
        <f t="shared" si="12"/>
        <v>14</v>
      </c>
      <c r="AR43" s="304">
        <f t="shared" si="12"/>
        <v>60</v>
      </c>
      <c r="AS43" s="327">
        <f t="shared" si="12"/>
        <v>3</v>
      </c>
      <c r="AT43" s="328">
        <f t="shared" si="12"/>
        <v>0</v>
      </c>
      <c r="AU43" s="326">
        <f t="shared" si="12"/>
        <v>0</v>
      </c>
      <c r="AV43" s="323">
        <f t="shared" si="12"/>
        <v>0</v>
      </c>
      <c r="AW43" s="328">
        <f t="shared" si="12"/>
        <v>0</v>
      </c>
      <c r="AX43" s="324">
        <f t="shared" si="12"/>
        <v>0</v>
      </c>
      <c r="AY43" s="304">
        <f t="shared" si="12"/>
        <v>0</v>
      </c>
      <c r="AZ43" s="326">
        <f t="shared" si="12"/>
        <v>0</v>
      </c>
      <c r="BA43" s="323">
        <f t="shared" si="12"/>
        <v>0</v>
      </c>
      <c r="BB43" s="328">
        <f t="shared" si="12"/>
        <v>0</v>
      </c>
      <c r="BC43" s="329">
        <f t="shared" si="12"/>
        <v>0</v>
      </c>
      <c r="BD43" s="303"/>
      <c r="BE43" s="335"/>
      <c r="BF43" s="335"/>
      <c r="BG43" s="335"/>
      <c r="BH43" s="335"/>
      <c r="BI43" s="335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5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  <c r="CO43" s="303"/>
      <c r="CP43" s="303"/>
      <c r="CQ43" s="303"/>
      <c r="CR43" s="303"/>
      <c r="CS43" s="303"/>
      <c r="CT43" s="303"/>
      <c r="CU43" s="303"/>
      <c r="CV43" s="303"/>
      <c r="CW43" s="303"/>
      <c r="CX43" s="303"/>
      <c r="CY43" s="303"/>
      <c r="CZ43" s="303"/>
      <c r="DA43" s="303"/>
      <c r="DB43" s="303"/>
      <c r="DC43" s="303"/>
      <c r="DD43" s="303"/>
      <c r="DE43" s="303"/>
      <c r="DF43" s="303"/>
      <c r="DG43" s="303"/>
      <c r="DH43" s="303"/>
      <c r="DI43" s="303"/>
      <c r="DJ43" s="303"/>
      <c r="DK43" s="303"/>
      <c r="DL43" s="303"/>
      <c r="DM43" s="303"/>
    </row>
    <row r="44" spans="1:114" s="435" customFormat="1" ht="22.5" customHeight="1" thickTop="1">
      <c r="A44" s="512" t="s">
        <v>384</v>
      </c>
      <c r="B44" s="513"/>
      <c r="C44" s="513"/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3"/>
      <c r="O44" s="513"/>
      <c r="P44" s="513"/>
      <c r="Q44" s="513"/>
      <c r="R44" s="513"/>
      <c r="S44" s="513"/>
      <c r="T44" s="513"/>
      <c r="U44" s="513"/>
      <c r="V44" s="513"/>
      <c r="W44" s="513"/>
      <c r="X44" s="513"/>
      <c r="Y44" s="513"/>
      <c r="Z44" s="513"/>
      <c r="AA44" s="513"/>
      <c r="AB44" s="513"/>
      <c r="AC44" s="513"/>
      <c r="AD44" s="513"/>
      <c r="AE44" s="513"/>
      <c r="AF44" s="513"/>
      <c r="AG44" s="513"/>
      <c r="AH44" s="513"/>
      <c r="AI44" s="513"/>
      <c r="AJ44" s="513"/>
      <c r="AK44" s="513"/>
      <c r="AL44" s="513"/>
      <c r="AM44" s="513"/>
      <c r="AN44" s="513"/>
      <c r="AO44" s="513"/>
      <c r="AP44" s="513"/>
      <c r="AQ44" s="513"/>
      <c r="AR44" s="513"/>
      <c r="AS44" s="513"/>
      <c r="AT44" s="513"/>
      <c r="AU44" s="513"/>
      <c r="AV44" s="513"/>
      <c r="AW44" s="513"/>
      <c r="AX44" s="513"/>
      <c r="AY44" s="513"/>
      <c r="AZ44" s="513"/>
      <c r="BA44" s="513"/>
      <c r="BB44" s="513"/>
      <c r="BC44" s="513"/>
      <c r="BD44" s="409"/>
      <c r="BE44" s="409"/>
      <c r="BF44" s="409"/>
      <c r="BG44" s="409"/>
      <c r="BH44" s="409"/>
      <c r="BI44" s="409"/>
      <c r="BJ44" s="409"/>
      <c r="BK44" s="409"/>
      <c r="BL44" s="409"/>
      <c r="BM44" s="409"/>
      <c r="BN44" s="409"/>
      <c r="BO44" s="409"/>
      <c r="BP44" s="409"/>
      <c r="BQ44" s="409"/>
      <c r="BR44" s="409"/>
      <c r="BS44" s="409"/>
      <c r="BT44" s="409"/>
      <c r="BU44" s="409"/>
      <c r="BV44" s="409"/>
      <c r="BW44" s="409"/>
      <c r="BX44" s="409"/>
      <c r="BY44" s="409"/>
      <c r="BZ44" s="409"/>
      <c r="CA44" s="409"/>
      <c r="CB44" s="409"/>
      <c r="CC44" s="409"/>
      <c r="CD44" s="409"/>
      <c r="CE44" s="409"/>
      <c r="CF44" s="409"/>
      <c r="CG44" s="409"/>
      <c r="CH44" s="409"/>
      <c r="CI44" s="409"/>
      <c r="CJ44" s="409"/>
      <c r="CK44" s="409"/>
      <c r="CL44" s="409"/>
      <c r="CM44" s="409"/>
      <c r="CN44" s="409"/>
      <c r="CO44" s="409"/>
      <c r="CP44" s="409"/>
      <c r="CQ44" s="409"/>
      <c r="CR44" s="409"/>
      <c r="CS44" s="409"/>
      <c r="CT44" s="409"/>
      <c r="CU44" s="409"/>
      <c r="CV44" s="409"/>
      <c r="CW44" s="409"/>
      <c r="CX44" s="409"/>
      <c r="CY44" s="409"/>
      <c r="CZ44" s="409"/>
      <c r="DA44" s="409"/>
      <c r="DB44" s="409"/>
      <c r="DC44" s="409"/>
      <c r="DD44" s="409"/>
      <c r="DE44" s="409"/>
      <c r="DF44" s="409"/>
      <c r="DG44" s="409"/>
      <c r="DH44" s="409"/>
      <c r="DI44" s="409"/>
      <c r="DJ44" s="409"/>
    </row>
    <row r="45" spans="1:114" s="435" customFormat="1" ht="22.5" customHeight="1" thickBot="1">
      <c r="A45" s="412" t="s">
        <v>423</v>
      </c>
      <c r="B45" s="470" t="s">
        <v>385</v>
      </c>
      <c r="C45" s="413"/>
      <c r="D45" s="413">
        <v>7</v>
      </c>
      <c r="E45" s="413"/>
      <c r="F45" s="413"/>
      <c r="G45" s="413"/>
      <c r="H45" s="413"/>
      <c r="I45" s="396">
        <v>3</v>
      </c>
      <c r="J45" s="414">
        <f>SUM(K45,O45)</f>
        <v>90</v>
      </c>
      <c r="K45" s="415">
        <f>SUM(L45:N45)</f>
        <v>30</v>
      </c>
      <c r="L45" s="416">
        <f>P45+U45+Z45+AE45+AJ45+AO45+AT45</f>
        <v>0</v>
      </c>
      <c r="M45" s="416">
        <f>Q45+V45+AA45+AF45+AK45+AP45+AU45</f>
        <v>30</v>
      </c>
      <c r="N45" s="416">
        <f>R45+W45+AB45+AG45+AL45+AQ45+AV45</f>
        <v>0</v>
      </c>
      <c r="O45" s="417">
        <f>S45+X45+AC45+AH45+AM45+AR45+AW45</f>
        <v>60</v>
      </c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/>
      <c r="AP45" s="366"/>
      <c r="AQ45" s="366"/>
      <c r="AR45" s="366"/>
      <c r="AS45" s="366"/>
      <c r="AT45" s="366"/>
      <c r="AU45" s="366">
        <v>30</v>
      </c>
      <c r="AV45" s="366"/>
      <c r="AW45" s="366">
        <v>60</v>
      </c>
      <c r="AX45" s="366">
        <v>3</v>
      </c>
      <c r="AY45" s="366"/>
      <c r="AZ45" s="366"/>
      <c r="BA45" s="366"/>
      <c r="BB45" s="366"/>
      <c r="BC45" s="366"/>
      <c r="BD45" s="409"/>
      <c r="BE45" s="409"/>
      <c r="BF45" s="409"/>
      <c r="BG45" s="409"/>
      <c r="BH45" s="409"/>
      <c r="BI45" s="409"/>
      <c r="BJ45" s="409"/>
      <c r="BK45" s="409"/>
      <c r="BL45" s="409"/>
      <c r="BM45" s="409"/>
      <c r="BN45" s="409"/>
      <c r="BO45" s="409"/>
      <c r="BP45" s="409"/>
      <c r="BQ45" s="409"/>
      <c r="BR45" s="409"/>
      <c r="BS45" s="409"/>
      <c r="BT45" s="409"/>
      <c r="BU45" s="409"/>
      <c r="BV45" s="409"/>
      <c r="BW45" s="409"/>
      <c r="BX45" s="409"/>
      <c r="BY45" s="409"/>
      <c r="BZ45" s="409"/>
      <c r="CA45" s="409"/>
      <c r="CB45" s="409"/>
      <c r="CC45" s="409"/>
      <c r="CD45" s="409"/>
      <c r="CE45" s="409"/>
      <c r="CF45" s="409"/>
      <c r="CG45" s="409"/>
      <c r="CH45" s="409"/>
      <c r="CI45" s="409"/>
      <c r="CJ45" s="409"/>
      <c r="CK45" s="409"/>
      <c r="CL45" s="409"/>
      <c r="CM45" s="409"/>
      <c r="CN45" s="409"/>
      <c r="CO45" s="409"/>
      <c r="CP45" s="409"/>
      <c r="CQ45" s="409"/>
      <c r="CR45" s="409"/>
      <c r="CS45" s="409"/>
      <c r="CT45" s="409"/>
      <c r="CU45" s="409"/>
      <c r="CV45" s="409"/>
      <c r="CW45" s="409"/>
      <c r="CX45" s="409"/>
      <c r="CY45" s="409"/>
      <c r="CZ45" s="409"/>
      <c r="DA45" s="409"/>
      <c r="DB45" s="409"/>
      <c r="DC45" s="409"/>
      <c r="DD45" s="409"/>
      <c r="DE45" s="409"/>
      <c r="DF45" s="409"/>
      <c r="DG45" s="409"/>
      <c r="DH45" s="409"/>
      <c r="DI45" s="409"/>
      <c r="DJ45" s="409"/>
    </row>
    <row r="46" spans="1:114" s="435" customFormat="1" ht="22.5" customHeight="1" thickBot="1" thickTop="1">
      <c r="A46" s="583" t="s">
        <v>386</v>
      </c>
      <c r="B46" s="584"/>
      <c r="C46" s="367"/>
      <c r="D46" s="418">
        <v>1</v>
      </c>
      <c r="E46" s="367">
        <f>SUM(E45:E45)</f>
        <v>0</v>
      </c>
      <c r="F46" s="367">
        <f>SUM(F45:F45)</f>
        <v>0</v>
      </c>
      <c r="G46" s="367">
        <f>SUM(G45:G45)</f>
        <v>0</v>
      </c>
      <c r="H46" s="367"/>
      <c r="I46" s="367">
        <f aca="true" t="shared" si="13" ref="I46:AG46">SUM(I45:I45)</f>
        <v>3</v>
      </c>
      <c r="J46" s="367">
        <f t="shared" si="13"/>
        <v>90</v>
      </c>
      <c r="K46" s="367">
        <f t="shared" si="13"/>
        <v>30</v>
      </c>
      <c r="L46" s="367">
        <f t="shared" si="13"/>
        <v>0</v>
      </c>
      <c r="M46" s="367">
        <f t="shared" si="13"/>
        <v>30</v>
      </c>
      <c r="N46" s="367">
        <f t="shared" si="13"/>
        <v>0</v>
      </c>
      <c r="O46" s="367">
        <f t="shared" si="13"/>
        <v>60</v>
      </c>
      <c r="P46" s="367">
        <f t="shared" si="13"/>
        <v>0</v>
      </c>
      <c r="Q46" s="367">
        <f t="shared" si="13"/>
        <v>0</v>
      </c>
      <c r="R46" s="367">
        <f t="shared" si="13"/>
        <v>0</v>
      </c>
      <c r="S46" s="367">
        <f t="shared" si="13"/>
        <v>0</v>
      </c>
      <c r="T46" s="367">
        <f t="shared" si="13"/>
        <v>0</v>
      </c>
      <c r="U46" s="367">
        <f t="shared" si="13"/>
        <v>0</v>
      </c>
      <c r="V46" s="367">
        <f t="shared" si="13"/>
        <v>0</v>
      </c>
      <c r="W46" s="367">
        <f t="shared" si="13"/>
        <v>0</v>
      </c>
      <c r="X46" s="367">
        <f t="shared" si="13"/>
        <v>0</v>
      </c>
      <c r="Y46" s="367">
        <f t="shared" si="13"/>
        <v>0</v>
      </c>
      <c r="Z46" s="367">
        <f t="shared" si="13"/>
        <v>0</v>
      </c>
      <c r="AA46" s="367">
        <f t="shared" si="13"/>
        <v>0</v>
      </c>
      <c r="AB46" s="367">
        <f t="shared" si="13"/>
        <v>0</v>
      </c>
      <c r="AC46" s="367">
        <f t="shared" si="13"/>
        <v>0</v>
      </c>
      <c r="AD46" s="367">
        <f t="shared" si="13"/>
        <v>0</v>
      </c>
      <c r="AE46" s="367">
        <f t="shared" si="13"/>
        <v>0</v>
      </c>
      <c r="AF46" s="367">
        <f t="shared" si="13"/>
        <v>0</v>
      </c>
      <c r="AG46" s="367">
        <f t="shared" si="13"/>
        <v>0</v>
      </c>
      <c r="AH46" s="367"/>
      <c r="AI46" s="367">
        <f>SUM(AI45:AI45)</f>
        <v>0</v>
      </c>
      <c r="AJ46" s="367">
        <f>SUM(AJ45:AJ45)</f>
        <v>0</v>
      </c>
      <c r="AK46" s="367">
        <f>SUM(AK45:AK45)</f>
        <v>0</v>
      </c>
      <c r="AL46" s="367">
        <f>SUM(AL45:AL45)</f>
        <v>0</v>
      </c>
      <c r="AM46" s="367"/>
      <c r="AN46" s="367">
        <f>SUM(AN45:AN45)</f>
        <v>0</v>
      </c>
      <c r="AO46" s="367">
        <f>SUM(AO45:AO45)</f>
        <v>0</v>
      </c>
      <c r="AP46" s="367">
        <f>SUM(AP45:AP45)</f>
        <v>0</v>
      </c>
      <c r="AQ46" s="367">
        <f>SUM(AQ45:AQ45)</f>
        <v>0</v>
      </c>
      <c r="AR46" s="367"/>
      <c r="AS46" s="367">
        <f>SUM(AS45:AS45)</f>
        <v>0</v>
      </c>
      <c r="AT46" s="367">
        <f>SUM(AT45:AT45)</f>
        <v>0</v>
      </c>
      <c r="AU46" s="367">
        <f>SUM(AU45:AU45)</f>
        <v>30</v>
      </c>
      <c r="AV46" s="367">
        <f>SUM(AV45:AV45)</f>
        <v>0</v>
      </c>
      <c r="AW46" s="367">
        <v>60</v>
      </c>
      <c r="AX46" s="367">
        <f>SUM(AX45:AX45)</f>
        <v>3</v>
      </c>
      <c r="AY46" s="367">
        <f>SUM(AY45:AY45)</f>
        <v>0</v>
      </c>
      <c r="AZ46" s="367">
        <f>SUM(AZ45:AZ45)</f>
        <v>0</v>
      </c>
      <c r="BA46" s="367">
        <f>SUM(BA45:BA45)</f>
        <v>0</v>
      </c>
      <c r="BB46" s="367"/>
      <c r="BC46" s="367">
        <f>SUM(BC45:BC45)</f>
        <v>0</v>
      </c>
      <c r="BD46" s="409"/>
      <c r="BE46" s="409"/>
      <c r="BF46" s="409"/>
      <c r="BG46" s="409"/>
      <c r="BH46" s="409"/>
      <c r="BI46" s="409"/>
      <c r="BJ46" s="409"/>
      <c r="BK46" s="409"/>
      <c r="BL46" s="409"/>
      <c r="BM46" s="409"/>
      <c r="BN46" s="409"/>
      <c r="BO46" s="409"/>
      <c r="BP46" s="409"/>
      <c r="BQ46" s="409"/>
      <c r="BR46" s="409"/>
      <c r="BS46" s="409"/>
      <c r="BT46" s="409"/>
      <c r="BU46" s="409"/>
      <c r="BV46" s="409"/>
      <c r="BW46" s="409"/>
      <c r="BX46" s="409"/>
      <c r="BY46" s="409"/>
      <c r="BZ46" s="409"/>
      <c r="CA46" s="409"/>
      <c r="CB46" s="409"/>
      <c r="CC46" s="409"/>
      <c r="CD46" s="409"/>
      <c r="CE46" s="409"/>
      <c r="CF46" s="409"/>
      <c r="CG46" s="409"/>
      <c r="CH46" s="409"/>
      <c r="CI46" s="409"/>
      <c r="CJ46" s="409"/>
      <c r="CK46" s="409"/>
      <c r="CL46" s="409"/>
      <c r="CM46" s="409"/>
      <c r="CN46" s="409"/>
      <c r="CO46" s="409"/>
      <c r="CP46" s="409"/>
      <c r="CQ46" s="409"/>
      <c r="CR46" s="409"/>
      <c r="CS46" s="409"/>
      <c r="CT46" s="409"/>
      <c r="CU46" s="409"/>
      <c r="CV46" s="409"/>
      <c r="CW46" s="409"/>
      <c r="CX46" s="409"/>
      <c r="CY46" s="409"/>
      <c r="CZ46" s="409"/>
      <c r="DA46" s="409"/>
      <c r="DB46" s="409"/>
      <c r="DC46" s="409"/>
      <c r="DD46" s="409"/>
      <c r="DE46" s="409"/>
      <c r="DF46" s="409"/>
      <c r="DG46" s="409"/>
      <c r="DH46" s="409"/>
      <c r="DI46" s="409"/>
      <c r="DJ46" s="409"/>
    </row>
    <row r="47" spans="1:117" s="332" customFormat="1" ht="22.5" customHeight="1" thickBot="1" thickTop="1">
      <c r="A47" s="526" t="s">
        <v>278</v>
      </c>
      <c r="B47" s="527"/>
      <c r="C47" s="306">
        <f>SUM(C43,C15)</f>
        <v>8</v>
      </c>
      <c r="D47" s="307">
        <f>SUM(D43,D15)</f>
        <v>12</v>
      </c>
      <c r="E47" s="307"/>
      <c r="F47" s="308"/>
      <c r="G47" s="306"/>
      <c r="H47" s="308"/>
      <c r="I47" s="308">
        <f>I15+I43+I46</f>
        <v>60</v>
      </c>
      <c r="J47" s="308">
        <f>J15+J43+J46</f>
        <v>1800</v>
      </c>
      <c r="K47" s="330">
        <f>K15+K43+K46</f>
        <v>550</v>
      </c>
      <c r="L47" s="330">
        <f aca="true" t="shared" si="14" ref="L47:BC47">L15+L43+L46</f>
        <v>224</v>
      </c>
      <c r="M47" s="330">
        <f t="shared" si="14"/>
        <v>162</v>
      </c>
      <c r="N47" s="330">
        <f t="shared" si="14"/>
        <v>164</v>
      </c>
      <c r="O47" s="330">
        <f t="shared" si="14"/>
        <v>1250</v>
      </c>
      <c r="P47" s="330">
        <f t="shared" si="14"/>
        <v>32</v>
      </c>
      <c r="Q47" s="330">
        <f t="shared" si="14"/>
        <v>44</v>
      </c>
      <c r="R47" s="330">
        <f t="shared" si="14"/>
        <v>14</v>
      </c>
      <c r="S47" s="330">
        <f t="shared" si="14"/>
        <v>180</v>
      </c>
      <c r="T47" s="330">
        <f t="shared" si="14"/>
        <v>9</v>
      </c>
      <c r="U47" s="330">
        <f t="shared" si="14"/>
        <v>28</v>
      </c>
      <c r="V47" s="330">
        <f t="shared" si="14"/>
        <v>38</v>
      </c>
      <c r="W47" s="330">
        <f t="shared" si="14"/>
        <v>14</v>
      </c>
      <c r="X47" s="330">
        <f>X15+X43+X46</f>
        <v>190</v>
      </c>
      <c r="Y47" s="330">
        <f t="shared" si="14"/>
        <v>9</v>
      </c>
      <c r="Z47" s="330">
        <f t="shared" si="14"/>
        <v>92</v>
      </c>
      <c r="AA47" s="330">
        <f t="shared" si="14"/>
        <v>30</v>
      </c>
      <c r="AB47" s="330">
        <f t="shared" si="14"/>
        <v>78</v>
      </c>
      <c r="AC47" s="330">
        <f t="shared" si="14"/>
        <v>430</v>
      </c>
      <c r="AD47" s="330">
        <f t="shared" si="14"/>
        <v>21</v>
      </c>
      <c r="AE47" s="330">
        <f t="shared" si="14"/>
        <v>40</v>
      </c>
      <c r="AF47" s="330">
        <f t="shared" si="14"/>
        <v>20</v>
      </c>
      <c r="AG47" s="330">
        <f t="shared" si="14"/>
        <v>30</v>
      </c>
      <c r="AH47" s="330">
        <f t="shared" si="14"/>
        <v>270</v>
      </c>
      <c r="AI47" s="330">
        <f t="shared" si="14"/>
        <v>12</v>
      </c>
      <c r="AJ47" s="330">
        <f t="shared" si="14"/>
        <v>16</v>
      </c>
      <c r="AK47" s="330">
        <f t="shared" si="14"/>
        <v>0</v>
      </c>
      <c r="AL47" s="330">
        <f t="shared" si="14"/>
        <v>14</v>
      </c>
      <c r="AM47" s="330">
        <f t="shared" si="14"/>
        <v>60</v>
      </c>
      <c r="AN47" s="330">
        <f t="shared" si="14"/>
        <v>3</v>
      </c>
      <c r="AO47" s="330">
        <f t="shared" si="14"/>
        <v>16</v>
      </c>
      <c r="AP47" s="330">
        <f t="shared" si="14"/>
        <v>0</v>
      </c>
      <c r="AQ47" s="330">
        <f t="shared" si="14"/>
        <v>14</v>
      </c>
      <c r="AR47" s="330">
        <f t="shared" si="14"/>
        <v>60</v>
      </c>
      <c r="AS47" s="330">
        <f t="shared" si="14"/>
        <v>3</v>
      </c>
      <c r="AT47" s="330">
        <f t="shared" si="14"/>
        <v>0</v>
      </c>
      <c r="AU47" s="330">
        <f t="shared" si="14"/>
        <v>30</v>
      </c>
      <c r="AV47" s="330">
        <f t="shared" si="14"/>
        <v>0</v>
      </c>
      <c r="AW47" s="330">
        <f t="shared" si="14"/>
        <v>60</v>
      </c>
      <c r="AX47" s="330">
        <f t="shared" si="14"/>
        <v>3</v>
      </c>
      <c r="AY47" s="330">
        <f t="shared" si="14"/>
        <v>0</v>
      </c>
      <c r="AZ47" s="330">
        <f t="shared" si="14"/>
        <v>0</v>
      </c>
      <c r="BA47" s="330">
        <f t="shared" si="14"/>
        <v>0</v>
      </c>
      <c r="BB47" s="330">
        <f t="shared" si="14"/>
        <v>0</v>
      </c>
      <c r="BC47" s="330">
        <f t="shared" si="14"/>
        <v>0</v>
      </c>
      <c r="BD47" s="336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331"/>
      <c r="CP47" s="331"/>
      <c r="CQ47" s="331"/>
      <c r="CR47" s="331"/>
      <c r="CS47" s="331"/>
      <c r="CT47" s="331"/>
      <c r="CU47" s="331"/>
      <c r="CV47" s="331"/>
      <c r="CW47" s="331"/>
      <c r="CX47" s="331"/>
      <c r="CY47" s="331"/>
      <c r="CZ47" s="331"/>
      <c r="DA47" s="331"/>
      <c r="DB47" s="331"/>
      <c r="DC47" s="331"/>
      <c r="DD47" s="331"/>
      <c r="DE47" s="331"/>
      <c r="DF47" s="331"/>
      <c r="DG47" s="331"/>
      <c r="DH47" s="331"/>
      <c r="DI47" s="331"/>
      <c r="DJ47" s="331"/>
      <c r="DK47" s="331"/>
      <c r="DL47" s="331"/>
      <c r="DM47" s="331"/>
    </row>
    <row r="48" spans="1:117" s="433" customFormat="1" ht="27.75" customHeight="1" thickBot="1" thickTop="1">
      <c r="A48" s="471"/>
      <c r="B48" s="205"/>
      <c r="C48" s="206"/>
      <c r="D48" s="206"/>
      <c r="E48" s="206"/>
      <c r="F48" s="206"/>
      <c r="G48" s="206"/>
      <c r="H48" s="206"/>
      <c r="I48" s="206"/>
      <c r="J48" s="445"/>
      <c r="K48" s="498" t="s">
        <v>348</v>
      </c>
      <c r="L48" s="499"/>
      <c r="M48" s="499"/>
      <c r="N48" s="499"/>
      <c r="O48" s="500"/>
      <c r="P48" s="518">
        <f>P47+Q47+R47</f>
        <v>90</v>
      </c>
      <c r="Q48" s="519"/>
      <c r="R48" s="519"/>
      <c r="S48" s="519"/>
      <c r="T48" s="520"/>
      <c r="U48" s="518">
        <f>U47+V47+W47</f>
        <v>80</v>
      </c>
      <c r="V48" s="519"/>
      <c r="W48" s="519"/>
      <c r="X48" s="519"/>
      <c r="Y48" s="520"/>
      <c r="Z48" s="518">
        <f>Z47+AA47+AB47</f>
        <v>200</v>
      </c>
      <c r="AA48" s="519"/>
      <c r="AB48" s="519"/>
      <c r="AC48" s="519"/>
      <c r="AD48" s="520"/>
      <c r="AE48" s="518">
        <f>AE47+AF47+AG47</f>
        <v>90</v>
      </c>
      <c r="AF48" s="519"/>
      <c r="AG48" s="519"/>
      <c r="AH48" s="519"/>
      <c r="AI48" s="520"/>
      <c r="AJ48" s="518">
        <f>AJ47+AK47+AL47</f>
        <v>30</v>
      </c>
      <c r="AK48" s="519"/>
      <c r="AL48" s="519"/>
      <c r="AM48" s="519"/>
      <c r="AN48" s="520"/>
      <c r="AO48" s="518">
        <f>AO47+AP47+AQ47</f>
        <v>30</v>
      </c>
      <c r="AP48" s="519"/>
      <c r="AQ48" s="519"/>
      <c r="AR48" s="519"/>
      <c r="AS48" s="520"/>
      <c r="AT48" s="518">
        <f>AT47+AU47+AV47</f>
        <v>30</v>
      </c>
      <c r="AU48" s="519"/>
      <c r="AV48" s="519"/>
      <c r="AW48" s="519"/>
      <c r="AX48" s="520"/>
      <c r="AY48" s="518">
        <f>AY47+AZ47+BA47</f>
        <v>0</v>
      </c>
      <c r="AZ48" s="519"/>
      <c r="BA48" s="519"/>
      <c r="BB48" s="519"/>
      <c r="BC48" s="520"/>
      <c r="BD48" s="333">
        <f>SUM(P48+U48+Z48+AE48+AJ48+AO48+AT48+AY48)</f>
        <v>550</v>
      </c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</row>
    <row r="49" spans="1:117" ht="22.5" customHeight="1" thickBot="1" thickTop="1">
      <c r="A49" s="269"/>
      <c r="B49" s="205"/>
      <c r="C49" s="205"/>
      <c r="D49" s="195"/>
      <c r="E49" s="205"/>
      <c r="F49" s="205"/>
      <c r="G49" s="195"/>
      <c r="H49" s="195"/>
      <c r="I49" s="195"/>
      <c r="J49" s="446"/>
      <c r="K49" s="498" t="s">
        <v>262</v>
      </c>
      <c r="L49" s="499"/>
      <c r="M49" s="499"/>
      <c r="N49" s="499"/>
      <c r="O49" s="500"/>
      <c r="P49" s="521">
        <v>0</v>
      </c>
      <c r="Q49" s="522"/>
      <c r="R49" s="522"/>
      <c r="S49" s="522"/>
      <c r="T49" s="523"/>
      <c r="U49" s="518">
        <v>1</v>
      </c>
      <c r="V49" s="519"/>
      <c r="W49" s="519"/>
      <c r="X49" s="519"/>
      <c r="Y49" s="520"/>
      <c r="Z49" s="518">
        <v>3</v>
      </c>
      <c r="AA49" s="519"/>
      <c r="AB49" s="519"/>
      <c r="AC49" s="519"/>
      <c r="AD49" s="520"/>
      <c r="AE49" s="518">
        <v>3</v>
      </c>
      <c r="AF49" s="519"/>
      <c r="AG49" s="519"/>
      <c r="AH49" s="519"/>
      <c r="AI49" s="520"/>
      <c r="AJ49" s="518">
        <v>1</v>
      </c>
      <c r="AK49" s="519"/>
      <c r="AL49" s="519"/>
      <c r="AM49" s="519"/>
      <c r="AN49" s="520"/>
      <c r="AO49" s="518"/>
      <c r="AP49" s="519"/>
      <c r="AQ49" s="519"/>
      <c r="AR49" s="519"/>
      <c r="AS49" s="520"/>
      <c r="AT49" s="518"/>
      <c r="AU49" s="519"/>
      <c r="AV49" s="519"/>
      <c r="AW49" s="519"/>
      <c r="AX49" s="520"/>
      <c r="AY49" s="518"/>
      <c r="AZ49" s="519"/>
      <c r="BA49" s="519"/>
      <c r="BB49" s="519"/>
      <c r="BC49" s="520"/>
      <c r="BD49" s="305">
        <f>SUM(P49:AY49)</f>
        <v>8</v>
      </c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</row>
    <row r="50" spans="1:117" ht="18" customHeight="1" thickBot="1" thickTop="1">
      <c r="A50" s="269"/>
      <c r="B50" s="205"/>
      <c r="C50" s="205"/>
      <c r="D50" s="203"/>
      <c r="E50" s="206"/>
      <c r="F50" s="206"/>
      <c r="G50" s="203"/>
      <c r="H50" s="203"/>
      <c r="I50" s="203"/>
      <c r="J50" s="203"/>
      <c r="K50" s="498" t="s">
        <v>129</v>
      </c>
      <c r="L50" s="499"/>
      <c r="M50" s="499"/>
      <c r="N50" s="499"/>
      <c r="O50" s="500"/>
      <c r="P50" s="525">
        <v>3</v>
      </c>
      <c r="Q50" s="525"/>
      <c r="R50" s="525"/>
      <c r="S50" s="525"/>
      <c r="T50" s="525"/>
      <c r="U50" s="525">
        <v>2</v>
      </c>
      <c r="V50" s="525"/>
      <c r="W50" s="525"/>
      <c r="X50" s="525"/>
      <c r="Y50" s="525"/>
      <c r="Z50" s="525">
        <v>4</v>
      </c>
      <c r="AA50" s="525"/>
      <c r="AB50" s="525"/>
      <c r="AC50" s="525"/>
      <c r="AD50" s="525"/>
      <c r="AE50" s="525">
        <v>1</v>
      </c>
      <c r="AF50" s="525"/>
      <c r="AG50" s="525"/>
      <c r="AH50" s="525"/>
      <c r="AI50" s="525"/>
      <c r="AJ50" s="525"/>
      <c r="AK50" s="525"/>
      <c r="AL50" s="525"/>
      <c r="AM50" s="525"/>
      <c r="AN50" s="525"/>
      <c r="AO50" s="525">
        <v>1</v>
      </c>
      <c r="AP50" s="525"/>
      <c r="AQ50" s="525"/>
      <c r="AR50" s="525"/>
      <c r="AS50" s="525"/>
      <c r="AT50" s="525">
        <v>1</v>
      </c>
      <c r="AU50" s="525"/>
      <c r="AV50" s="525"/>
      <c r="AW50" s="525"/>
      <c r="AX50" s="525"/>
      <c r="AY50" s="525"/>
      <c r="AZ50" s="525"/>
      <c r="BA50" s="525"/>
      <c r="BB50" s="525"/>
      <c r="BC50" s="525"/>
      <c r="BD50" s="305">
        <f>SUM(P50:AY50)</f>
        <v>12</v>
      </c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1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1"/>
      <c r="CX50" s="211"/>
      <c r="CY50" s="211"/>
      <c r="CZ50" s="211"/>
      <c r="DA50" s="211"/>
      <c r="DB50" s="211"/>
      <c r="DC50" s="211"/>
      <c r="DD50" s="211"/>
      <c r="DE50" s="211"/>
      <c r="DF50" s="211"/>
      <c r="DG50" s="211"/>
      <c r="DH50" s="211"/>
      <c r="DI50" s="211"/>
      <c r="DJ50" s="211"/>
      <c r="DK50" s="211"/>
      <c r="DL50" s="211"/>
      <c r="DM50" s="211"/>
    </row>
    <row r="51" spans="1:114" s="435" customFormat="1" ht="27.75" customHeight="1" thickBot="1" thickTop="1">
      <c r="A51" s="419"/>
      <c r="B51" s="205"/>
      <c r="C51" s="205"/>
      <c r="D51" s="419"/>
      <c r="E51" s="419"/>
      <c r="F51" s="419"/>
      <c r="G51" s="419"/>
      <c r="H51" s="419"/>
      <c r="I51" s="419"/>
      <c r="J51" s="419"/>
      <c r="K51" s="498" t="s">
        <v>125</v>
      </c>
      <c r="L51" s="499"/>
      <c r="M51" s="499"/>
      <c r="N51" s="499"/>
      <c r="O51" s="500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7"/>
      <c r="AL51" s="497"/>
      <c r="AM51" s="497"/>
      <c r="AN51" s="497"/>
      <c r="AO51" s="497"/>
      <c r="AP51" s="497"/>
      <c r="AQ51" s="497"/>
      <c r="AR51" s="497"/>
      <c r="AS51" s="497"/>
      <c r="AT51" s="497"/>
      <c r="AU51" s="497"/>
      <c r="AV51" s="497"/>
      <c r="AW51" s="497"/>
      <c r="AX51" s="497"/>
      <c r="AY51" s="497"/>
      <c r="AZ51" s="497"/>
      <c r="BA51" s="497"/>
      <c r="BB51" s="497"/>
      <c r="BC51" s="497"/>
      <c r="BD51" s="420"/>
      <c r="BE51" s="409"/>
      <c r="BF51" s="409"/>
      <c r="BG51" s="409"/>
      <c r="BH51" s="409"/>
      <c r="BI51" s="409"/>
      <c r="BJ51" s="409"/>
      <c r="BK51" s="409"/>
      <c r="BL51" s="409"/>
      <c r="BM51" s="409"/>
      <c r="BN51" s="409"/>
      <c r="BO51" s="409"/>
      <c r="BP51" s="409"/>
      <c r="BQ51" s="409"/>
      <c r="BR51" s="409"/>
      <c r="BS51" s="409"/>
      <c r="BT51" s="409"/>
      <c r="BU51" s="409"/>
      <c r="BV51" s="409"/>
      <c r="BW51" s="409"/>
      <c r="BX51" s="409"/>
      <c r="BY51" s="409"/>
      <c r="BZ51" s="409"/>
      <c r="CA51" s="409"/>
      <c r="CB51" s="409"/>
      <c r="CC51" s="409"/>
      <c r="CD51" s="409"/>
      <c r="CE51" s="409"/>
      <c r="CF51" s="409"/>
      <c r="CG51" s="409"/>
      <c r="CH51" s="409"/>
      <c r="CI51" s="409"/>
      <c r="CJ51" s="409"/>
      <c r="CK51" s="409"/>
      <c r="CL51" s="409"/>
      <c r="CM51" s="409"/>
      <c r="CN51" s="409"/>
      <c r="CO51" s="409"/>
      <c r="CP51" s="409"/>
      <c r="CQ51" s="409"/>
      <c r="CR51" s="409"/>
      <c r="CS51" s="409"/>
      <c r="CT51" s="409"/>
      <c r="CU51" s="409"/>
      <c r="CV51" s="409"/>
      <c r="CW51" s="409"/>
      <c r="CX51" s="409"/>
      <c r="CY51" s="409"/>
      <c r="CZ51" s="409"/>
      <c r="DA51" s="409"/>
      <c r="DB51" s="409"/>
      <c r="DC51" s="409"/>
      <c r="DD51" s="409"/>
      <c r="DE51" s="409"/>
      <c r="DF51" s="409"/>
      <c r="DG51" s="409"/>
      <c r="DH51" s="409"/>
      <c r="DI51" s="409"/>
      <c r="DJ51" s="409"/>
    </row>
    <row r="52" spans="1:114" s="435" customFormat="1" ht="27.75" customHeight="1" thickBot="1" thickTop="1">
      <c r="A52" s="419"/>
      <c r="B52" s="421"/>
      <c r="C52" s="419"/>
      <c r="D52" s="419"/>
      <c r="E52" s="419"/>
      <c r="F52" s="419"/>
      <c r="G52" s="419"/>
      <c r="H52" s="419"/>
      <c r="I52" s="419"/>
      <c r="J52" s="419"/>
      <c r="K52" s="498" t="s">
        <v>126</v>
      </c>
      <c r="L52" s="499"/>
      <c r="M52" s="499"/>
      <c r="N52" s="499"/>
      <c r="O52" s="500"/>
      <c r="P52" s="497"/>
      <c r="Q52" s="497"/>
      <c r="R52" s="497"/>
      <c r="S52" s="497"/>
      <c r="T52" s="497"/>
      <c r="U52" s="497"/>
      <c r="V52" s="497"/>
      <c r="W52" s="497"/>
      <c r="X52" s="497"/>
      <c r="Y52" s="497"/>
      <c r="Z52" s="497"/>
      <c r="AA52" s="497"/>
      <c r="AB52" s="497"/>
      <c r="AC52" s="497"/>
      <c r="AD52" s="497"/>
      <c r="AE52" s="497"/>
      <c r="AF52" s="497"/>
      <c r="AG52" s="497"/>
      <c r="AH52" s="497"/>
      <c r="AI52" s="497"/>
      <c r="AJ52" s="497"/>
      <c r="AK52" s="497"/>
      <c r="AL52" s="497"/>
      <c r="AM52" s="497"/>
      <c r="AN52" s="497"/>
      <c r="AO52" s="497"/>
      <c r="AP52" s="497"/>
      <c r="AQ52" s="497"/>
      <c r="AR52" s="497"/>
      <c r="AS52" s="497"/>
      <c r="AT52" s="497"/>
      <c r="AU52" s="497"/>
      <c r="AV52" s="497"/>
      <c r="AW52" s="497"/>
      <c r="AX52" s="497"/>
      <c r="AY52" s="497"/>
      <c r="AZ52" s="497"/>
      <c r="BA52" s="497"/>
      <c r="BB52" s="497"/>
      <c r="BC52" s="497"/>
      <c r="BD52" s="420"/>
      <c r="BE52" s="409"/>
      <c r="BF52" s="409"/>
      <c r="BG52" s="409"/>
      <c r="BH52" s="409"/>
      <c r="BI52" s="409"/>
      <c r="BJ52" s="409"/>
      <c r="BK52" s="409"/>
      <c r="BL52" s="409"/>
      <c r="BM52" s="409"/>
      <c r="BN52" s="409"/>
      <c r="BO52" s="409"/>
      <c r="BP52" s="409"/>
      <c r="BQ52" s="409"/>
      <c r="BR52" s="409"/>
      <c r="BS52" s="409"/>
      <c r="BT52" s="409"/>
      <c r="BU52" s="409"/>
      <c r="BV52" s="409"/>
      <c r="BW52" s="409"/>
      <c r="BX52" s="409"/>
      <c r="BY52" s="409"/>
      <c r="BZ52" s="409"/>
      <c r="CA52" s="409"/>
      <c r="CB52" s="409"/>
      <c r="CC52" s="409"/>
      <c r="CD52" s="409"/>
      <c r="CE52" s="409"/>
      <c r="CF52" s="409"/>
      <c r="CG52" s="409"/>
      <c r="CH52" s="409"/>
      <c r="CI52" s="409"/>
      <c r="CJ52" s="409"/>
      <c r="CK52" s="409"/>
      <c r="CL52" s="409"/>
      <c r="CM52" s="409"/>
      <c r="CN52" s="409"/>
      <c r="CO52" s="409"/>
      <c r="CP52" s="409"/>
      <c r="CQ52" s="409"/>
      <c r="CR52" s="409"/>
      <c r="CS52" s="409"/>
      <c r="CT52" s="409"/>
      <c r="CU52" s="409"/>
      <c r="CV52" s="409"/>
      <c r="CW52" s="409"/>
      <c r="CX52" s="409"/>
      <c r="CY52" s="409"/>
      <c r="CZ52" s="409"/>
      <c r="DA52" s="409"/>
      <c r="DB52" s="409"/>
      <c r="DC52" s="409"/>
      <c r="DD52" s="409"/>
      <c r="DE52" s="409"/>
      <c r="DF52" s="409"/>
      <c r="DG52" s="409"/>
      <c r="DH52" s="409"/>
      <c r="DI52" s="409"/>
      <c r="DJ52" s="409"/>
    </row>
    <row r="53" spans="1:114" s="435" customFormat="1" ht="48.75" customHeight="1" thickBot="1" thickTop="1">
      <c r="A53" s="419"/>
      <c r="B53" s="421"/>
      <c r="C53" s="419"/>
      <c r="D53" s="419"/>
      <c r="E53" s="419"/>
      <c r="F53" s="419"/>
      <c r="G53" s="419"/>
      <c r="H53" s="419"/>
      <c r="I53" s="419"/>
      <c r="J53" s="419"/>
      <c r="K53" s="501" t="s">
        <v>427</v>
      </c>
      <c r="L53" s="502"/>
      <c r="M53" s="502"/>
      <c r="N53" s="502"/>
      <c r="O53" s="503"/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497"/>
      <c r="AA53" s="497"/>
      <c r="AB53" s="497"/>
      <c r="AC53" s="497"/>
      <c r="AD53" s="497"/>
      <c r="AE53" s="497"/>
      <c r="AF53" s="497"/>
      <c r="AG53" s="497"/>
      <c r="AH53" s="497"/>
      <c r="AI53" s="497"/>
      <c r="AJ53" s="497"/>
      <c r="AK53" s="497"/>
      <c r="AL53" s="497"/>
      <c r="AM53" s="497"/>
      <c r="AN53" s="497"/>
      <c r="AO53" s="497"/>
      <c r="AP53" s="497"/>
      <c r="AQ53" s="497"/>
      <c r="AR53" s="497"/>
      <c r="AS53" s="497"/>
      <c r="AT53" s="497"/>
      <c r="AU53" s="497"/>
      <c r="AV53" s="497"/>
      <c r="AW53" s="497"/>
      <c r="AX53" s="497"/>
      <c r="AY53" s="497"/>
      <c r="AZ53" s="497"/>
      <c r="BA53" s="497"/>
      <c r="BB53" s="497"/>
      <c r="BC53" s="497"/>
      <c r="BD53" s="420"/>
      <c r="BE53" s="409"/>
      <c r="BF53" s="409"/>
      <c r="BG53" s="409"/>
      <c r="BH53" s="409"/>
      <c r="BI53" s="409"/>
      <c r="BJ53" s="409"/>
      <c r="BK53" s="409"/>
      <c r="BL53" s="409"/>
      <c r="BM53" s="409"/>
      <c r="BN53" s="409"/>
      <c r="BO53" s="409"/>
      <c r="BP53" s="409"/>
      <c r="BQ53" s="409"/>
      <c r="BR53" s="409"/>
      <c r="BS53" s="409"/>
      <c r="BT53" s="409"/>
      <c r="BU53" s="409"/>
      <c r="BV53" s="409"/>
      <c r="BW53" s="409"/>
      <c r="BX53" s="409"/>
      <c r="BY53" s="409"/>
      <c r="BZ53" s="409"/>
      <c r="CA53" s="409"/>
      <c r="CB53" s="409"/>
      <c r="CC53" s="409"/>
      <c r="CD53" s="409"/>
      <c r="CE53" s="409"/>
      <c r="CF53" s="409"/>
      <c r="CG53" s="409"/>
      <c r="CH53" s="409"/>
      <c r="CI53" s="409"/>
      <c r="CJ53" s="409"/>
      <c r="CK53" s="409"/>
      <c r="CL53" s="409"/>
      <c r="CM53" s="409"/>
      <c r="CN53" s="409"/>
      <c r="CO53" s="409"/>
      <c r="CP53" s="409"/>
      <c r="CQ53" s="409"/>
      <c r="CR53" s="409"/>
      <c r="CS53" s="409"/>
      <c r="CT53" s="409"/>
      <c r="CU53" s="409"/>
      <c r="CV53" s="409"/>
      <c r="CW53" s="409"/>
      <c r="CX53" s="409"/>
      <c r="CY53" s="409"/>
      <c r="CZ53" s="409"/>
      <c r="DA53" s="409"/>
      <c r="DB53" s="409"/>
      <c r="DC53" s="409"/>
      <c r="DD53" s="409"/>
      <c r="DE53" s="409"/>
      <c r="DF53" s="409"/>
      <c r="DG53" s="409"/>
      <c r="DH53" s="409"/>
      <c r="DI53" s="409"/>
      <c r="DJ53" s="409"/>
    </row>
    <row r="54" spans="1:114" s="435" customFormat="1" ht="42" customHeight="1" thickBot="1" thickTop="1">
      <c r="A54" s="419"/>
      <c r="B54" s="394"/>
      <c r="C54" s="419"/>
      <c r="D54" s="419"/>
      <c r="E54" s="419"/>
      <c r="F54" s="419"/>
      <c r="G54" s="419"/>
      <c r="H54" s="419"/>
      <c r="I54" s="419"/>
      <c r="J54" s="419"/>
      <c r="K54" s="501" t="s">
        <v>428</v>
      </c>
      <c r="L54" s="502"/>
      <c r="M54" s="502"/>
      <c r="N54" s="502"/>
      <c r="O54" s="503"/>
      <c r="P54" s="497"/>
      <c r="Q54" s="497"/>
      <c r="R54" s="497"/>
      <c r="S54" s="497"/>
      <c r="T54" s="497"/>
      <c r="U54" s="497"/>
      <c r="V54" s="497"/>
      <c r="W54" s="497"/>
      <c r="X54" s="497"/>
      <c r="Y54" s="497"/>
      <c r="Z54" s="497"/>
      <c r="AA54" s="497"/>
      <c r="AB54" s="497"/>
      <c r="AC54" s="497"/>
      <c r="AD54" s="497"/>
      <c r="AE54" s="497"/>
      <c r="AF54" s="497"/>
      <c r="AG54" s="497"/>
      <c r="AH54" s="497"/>
      <c r="AI54" s="497"/>
      <c r="AJ54" s="497"/>
      <c r="AK54" s="497"/>
      <c r="AL54" s="497"/>
      <c r="AM54" s="497"/>
      <c r="AN54" s="497"/>
      <c r="AO54" s="497"/>
      <c r="AP54" s="497"/>
      <c r="AQ54" s="497"/>
      <c r="AR54" s="497"/>
      <c r="AS54" s="497"/>
      <c r="AT54" s="497"/>
      <c r="AU54" s="497"/>
      <c r="AV54" s="497"/>
      <c r="AW54" s="497"/>
      <c r="AX54" s="497"/>
      <c r="AY54" s="497"/>
      <c r="AZ54" s="497"/>
      <c r="BA54" s="497"/>
      <c r="BB54" s="497"/>
      <c r="BC54" s="497"/>
      <c r="BD54" s="420"/>
      <c r="BE54" s="409"/>
      <c r="BF54" s="409"/>
      <c r="BG54" s="409"/>
      <c r="BH54" s="409"/>
      <c r="BI54" s="409"/>
      <c r="BJ54" s="409"/>
      <c r="BK54" s="409"/>
      <c r="BL54" s="409"/>
      <c r="BM54" s="409"/>
      <c r="BN54" s="409"/>
      <c r="BO54" s="409"/>
      <c r="BP54" s="409"/>
      <c r="BQ54" s="409"/>
      <c r="BR54" s="409"/>
      <c r="BS54" s="409"/>
      <c r="BT54" s="409"/>
      <c r="BU54" s="409"/>
      <c r="BV54" s="409"/>
      <c r="BW54" s="409"/>
      <c r="BX54" s="409"/>
      <c r="BY54" s="409"/>
      <c r="BZ54" s="409"/>
      <c r="CA54" s="409"/>
      <c r="CB54" s="409"/>
      <c r="CC54" s="409"/>
      <c r="CD54" s="409"/>
      <c r="CE54" s="409"/>
      <c r="CF54" s="409"/>
      <c r="CG54" s="409"/>
      <c r="CH54" s="409"/>
      <c r="CI54" s="409"/>
      <c r="CJ54" s="409"/>
      <c r="CK54" s="409"/>
      <c r="CL54" s="409"/>
      <c r="CM54" s="409"/>
      <c r="CN54" s="409"/>
      <c r="CO54" s="409"/>
      <c r="CP54" s="409"/>
      <c r="CQ54" s="409"/>
      <c r="CR54" s="409"/>
      <c r="CS54" s="409"/>
      <c r="CT54" s="409"/>
      <c r="CU54" s="409"/>
      <c r="CV54" s="409"/>
      <c r="CW54" s="409"/>
      <c r="CX54" s="409"/>
      <c r="CY54" s="409"/>
      <c r="CZ54" s="409"/>
      <c r="DA54" s="409"/>
      <c r="DB54" s="409"/>
      <c r="DC54" s="409"/>
      <c r="DD54" s="409"/>
      <c r="DE54" s="409"/>
      <c r="DF54" s="409"/>
      <c r="DG54" s="409"/>
      <c r="DH54" s="409"/>
      <c r="DI54" s="409"/>
      <c r="DJ54" s="409"/>
    </row>
    <row r="55" spans="1:56" s="270" customFormat="1" ht="27.75" customHeight="1" thickTop="1">
      <c r="A55" s="212"/>
      <c r="B55" s="212"/>
      <c r="C55" s="213"/>
      <c r="D55" s="212"/>
      <c r="E55" s="213"/>
      <c r="F55" s="213"/>
      <c r="G55" s="212"/>
      <c r="H55" s="212"/>
      <c r="I55" s="212"/>
      <c r="J55" s="212"/>
      <c r="K55" s="447"/>
      <c r="L55" s="447"/>
      <c r="M55" s="447"/>
      <c r="N55" s="447"/>
      <c r="O55" s="447"/>
      <c r="P55" s="448"/>
      <c r="Q55" s="448"/>
      <c r="R55" s="448"/>
      <c r="S55" s="448"/>
      <c r="T55" s="448"/>
      <c r="U55" s="448"/>
      <c r="V55" s="448"/>
      <c r="W55" s="448"/>
      <c r="X55" s="448"/>
      <c r="Y55" s="448"/>
      <c r="Z55" s="448"/>
      <c r="AA55" s="448"/>
      <c r="AB55" s="448"/>
      <c r="AC55" s="448"/>
      <c r="AD55" s="448"/>
      <c r="AE55" s="448"/>
      <c r="AF55" s="448"/>
      <c r="AG55" s="448"/>
      <c r="AH55" s="448"/>
      <c r="AI55" s="448"/>
      <c r="AJ55" s="448"/>
      <c r="AK55" s="448"/>
      <c r="AL55" s="448"/>
      <c r="AM55" s="448"/>
      <c r="AN55" s="448"/>
      <c r="AO55" s="448"/>
      <c r="AP55" s="448"/>
      <c r="AQ55" s="448"/>
      <c r="AR55" s="448"/>
      <c r="AS55" s="448"/>
      <c r="AT55" s="448"/>
      <c r="AU55" s="448"/>
      <c r="AV55" s="448"/>
      <c r="AW55" s="448"/>
      <c r="AX55" s="448"/>
      <c r="AY55" s="448"/>
      <c r="AZ55" s="448"/>
      <c r="BA55" s="448"/>
      <c r="BB55" s="448"/>
      <c r="BC55" s="448"/>
      <c r="BD55" s="271"/>
    </row>
    <row r="56" spans="1:55" s="428" customFormat="1" ht="39" customHeight="1">
      <c r="A56" s="422"/>
      <c r="B56" s="423" t="s">
        <v>335</v>
      </c>
      <c r="C56" s="424"/>
      <c r="D56" s="424"/>
      <c r="E56" s="424"/>
      <c r="F56" s="424"/>
      <c r="G56" s="424"/>
      <c r="H56" s="426"/>
      <c r="I56" s="425"/>
      <c r="J56" s="426"/>
      <c r="K56" s="426"/>
      <c r="L56" s="426"/>
      <c r="M56" s="517" t="s">
        <v>380</v>
      </c>
      <c r="N56" s="517"/>
      <c r="O56" s="517"/>
      <c r="P56" s="517"/>
      <c r="Q56" s="517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3"/>
      <c r="AI56" s="423"/>
      <c r="AJ56" s="423"/>
      <c r="AK56" s="423"/>
      <c r="AL56" s="423"/>
      <c r="AM56" s="423"/>
      <c r="AN56" s="423"/>
      <c r="AO56" s="423"/>
      <c r="AP56" s="423"/>
      <c r="AQ56" s="423"/>
      <c r="AR56" s="423"/>
      <c r="AS56" s="423"/>
      <c r="AT56" s="427"/>
      <c r="AU56" s="232"/>
      <c r="AV56" s="232"/>
      <c r="AW56" s="232"/>
      <c r="AX56" s="232"/>
      <c r="AY56" s="232"/>
      <c r="AZ56" s="232"/>
      <c r="BA56" s="232"/>
      <c r="BB56" s="232"/>
      <c r="BC56" s="232"/>
    </row>
    <row r="57" spans="1:117" ht="42" customHeight="1">
      <c r="A57" s="195"/>
      <c r="B57" s="429"/>
      <c r="C57" s="516" t="s">
        <v>343</v>
      </c>
      <c r="D57" s="516"/>
      <c r="E57" s="516"/>
      <c r="F57" s="516"/>
      <c r="G57" s="516"/>
      <c r="H57" s="516" t="s">
        <v>344</v>
      </c>
      <c r="I57" s="516"/>
      <c r="J57" s="516"/>
      <c r="K57" s="516"/>
      <c r="L57" s="516"/>
      <c r="M57" s="516" t="s">
        <v>345</v>
      </c>
      <c r="N57" s="516"/>
      <c r="O57" s="516"/>
      <c r="P57" s="516"/>
      <c r="Q57" s="516"/>
      <c r="R57" s="429"/>
      <c r="S57" s="429"/>
      <c r="T57" s="429"/>
      <c r="U57" s="429"/>
      <c r="V57" s="429"/>
      <c r="W57" s="429"/>
      <c r="X57" s="429"/>
      <c r="Y57" s="429"/>
      <c r="Z57" s="429"/>
      <c r="AA57" s="429"/>
      <c r="AB57" s="429"/>
      <c r="AC57" s="429"/>
      <c r="AD57" s="429"/>
      <c r="AE57" s="429"/>
      <c r="AF57" s="429"/>
      <c r="AG57" s="429"/>
      <c r="AH57" s="429"/>
      <c r="AI57" s="429"/>
      <c r="AJ57" s="429"/>
      <c r="AK57" s="429"/>
      <c r="AL57" s="429"/>
      <c r="AM57" s="429"/>
      <c r="AN57" s="429"/>
      <c r="AO57" s="429"/>
      <c r="AP57" s="429"/>
      <c r="AQ57" s="429"/>
      <c r="AR57" s="429"/>
      <c r="AS57" s="429"/>
      <c r="AT57" s="271"/>
      <c r="AU57" s="224"/>
      <c r="AV57" s="224"/>
      <c r="AW57" s="224"/>
      <c r="AX57" s="224"/>
      <c r="AY57" s="224"/>
      <c r="AZ57" s="224"/>
      <c r="BA57" s="224"/>
      <c r="BB57" s="224"/>
      <c r="BC57" s="224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1"/>
      <c r="CE57" s="211"/>
      <c r="CF57" s="211"/>
      <c r="CG57" s="211"/>
      <c r="CH57" s="211"/>
      <c r="CI57" s="211"/>
      <c r="CJ57" s="211"/>
      <c r="CK57" s="211"/>
      <c r="CL57" s="211"/>
      <c r="CM57" s="211"/>
      <c r="CN57" s="211"/>
      <c r="CO57" s="211"/>
      <c r="CP57" s="211"/>
      <c r="CQ57" s="211"/>
      <c r="CR57" s="211"/>
      <c r="CS57" s="211"/>
      <c r="CT57" s="211"/>
      <c r="CU57" s="211"/>
      <c r="CV57" s="211"/>
      <c r="CW57" s="211"/>
      <c r="CX57" s="211"/>
      <c r="CY57" s="211"/>
      <c r="CZ57" s="211"/>
      <c r="DA57" s="211"/>
      <c r="DB57" s="211"/>
      <c r="DC57" s="211"/>
      <c r="DD57" s="211"/>
      <c r="DE57" s="211"/>
      <c r="DF57" s="211"/>
      <c r="DG57" s="211"/>
      <c r="DH57" s="211"/>
      <c r="DI57" s="211"/>
      <c r="DJ57" s="211"/>
      <c r="DK57" s="211"/>
      <c r="DL57" s="211"/>
      <c r="DM57" s="211"/>
    </row>
    <row r="58" spans="1:55" s="428" customFormat="1" ht="18.75" customHeight="1">
      <c r="A58" s="422"/>
      <c r="B58" s="423" t="s">
        <v>346</v>
      </c>
      <c r="C58" s="424"/>
      <c r="D58" s="424"/>
      <c r="E58" s="424"/>
      <c r="F58" s="424"/>
      <c r="G58" s="424"/>
      <c r="H58" s="426"/>
      <c r="I58" s="425"/>
      <c r="J58" s="426"/>
      <c r="K58" s="426"/>
      <c r="L58" s="426"/>
      <c r="M58" s="517" t="s">
        <v>381</v>
      </c>
      <c r="N58" s="517"/>
      <c r="O58" s="517"/>
      <c r="P58" s="517"/>
      <c r="Q58" s="517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3"/>
      <c r="AH58" s="423"/>
      <c r="AI58" s="423"/>
      <c r="AJ58" s="423"/>
      <c r="AK58" s="423"/>
      <c r="AL58" s="423"/>
      <c r="AM58" s="423"/>
      <c r="AN58" s="423"/>
      <c r="AO58" s="423"/>
      <c r="AP58" s="423"/>
      <c r="AQ58" s="423"/>
      <c r="AR58" s="423"/>
      <c r="AS58" s="423"/>
      <c r="AT58" s="427"/>
      <c r="AU58" s="232"/>
      <c r="AV58" s="232"/>
      <c r="AW58" s="232"/>
      <c r="AX58" s="232"/>
      <c r="AY58" s="232"/>
      <c r="AZ58" s="232"/>
      <c r="BA58" s="232"/>
      <c r="BB58" s="232"/>
      <c r="BC58" s="232"/>
    </row>
    <row r="59" spans="1:117" ht="18.75" customHeight="1">
      <c r="A59" s="195"/>
      <c r="B59" s="429"/>
      <c r="C59" s="524" t="s">
        <v>343</v>
      </c>
      <c r="D59" s="524"/>
      <c r="E59" s="524"/>
      <c r="F59" s="524"/>
      <c r="G59" s="524"/>
      <c r="H59" s="524" t="s">
        <v>344</v>
      </c>
      <c r="I59" s="524"/>
      <c r="J59" s="524"/>
      <c r="K59" s="524"/>
      <c r="L59" s="524"/>
      <c r="M59" s="524" t="s">
        <v>345</v>
      </c>
      <c r="N59" s="524"/>
      <c r="O59" s="524"/>
      <c r="P59" s="524"/>
      <c r="Q59" s="524"/>
      <c r="R59" s="429"/>
      <c r="S59" s="429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29"/>
      <c r="AN59" s="429"/>
      <c r="AO59" s="429"/>
      <c r="AP59" s="429"/>
      <c r="AQ59" s="429"/>
      <c r="AR59" s="429"/>
      <c r="AS59" s="429"/>
      <c r="AT59" s="271"/>
      <c r="AU59" s="224"/>
      <c r="AV59" s="224"/>
      <c r="AW59" s="224"/>
      <c r="AX59" s="224"/>
      <c r="AY59" s="224"/>
      <c r="AZ59" s="224"/>
      <c r="BA59" s="224"/>
      <c r="BB59" s="224"/>
      <c r="BC59" s="224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1"/>
      <c r="CL59" s="211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1"/>
      <c r="DE59" s="211"/>
      <c r="DF59" s="211"/>
      <c r="DG59" s="211"/>
      <c r="DH59" s="211"/>
      <c r="DI59" s="211"/>
      <c r="DJ59" s="211"/>
      <c r="DK59" s="211"/>
      <c r="DL59" s="211"/>
      <c r="DM59" s="211"/>
    </row>
    <row r="60" spans="1:55" s="428" customFormat="1" ht="18.75" customHeight="1">
      <c r="A60" s="422"/>
      <c r="B60" s="423" t="s">
        <v>347</v>
      </c>
      <c r="C60" s="424"/>
      <c r="D60" s="424"/>
      <c r="E60" s="424"/>
      <c r="F60" s="424"/>
      <c r="G60" s="424"/>
      <c r="H60" s="426"/>
      <c r="I60" s="425"/>
      <c r="J60" s="426"/>
      <c r="K60" s="426"/>
      <c r="L60" s="426"/>
      <c r="M60" s="517" t="s">
        <v>396</v>
      </c>
      <c r="N60" s="517"/>
      <c r="O60" s="517"/>
      <c r="P60" s="517"/>
      <c r="Q60" s="517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3"/>
      <c r="AH60" s="423"/>
      <c r="AI60" s="423"/>
      <c r="AJ60" s="423"/>
      <c r="AK60" s="423"/>
      <c r="AL60" s="423"/>
      <c r="AM60" s="423"/>
      <c r="AN60" s="423"/>
      <c r="AO60" s="423"/>
      <c r="AP60" s="423"/>
      <c r="AQ60" s="423"/>
      <c r="AR60" s="423"/>
      <c r="AS60" s="423"/>
      <c r="AT60" s="427"/>
      <c r="AU60" s="232"/>
      <c r="AV60" s="232"/>
      <c r="AW60" s="232"/>
      <c r="AX60" s="232"/>
      <c r="AY60" s="232"/>
      <c r="AZ60" s="232"/>
      <c r="BA60" s="232"/>
      <c r="BB60" s="232"/>
      <c r="BC60" s="232"/>
    </row>
    <row r="61" spans="1:117" ht="18.75" customHeight="1">
      <c r="A61" s="195"/>
      <c r="B61" s="429"/>
      <c r="C61" s="524" t="s">
        <v>343</v>
      </c>
      <c r="D61" s="524"/>
      <c r="E61" s="524"/>
      <c r="F61" s="524"/>
      <c r="G61" s="524"/>
      <c r="H61" s="524" t="s">
        <v>344</v>
      </c>
      <c r="I61" s="524"/>
      <c r="J61" s="524"/>
      <c r="K61" s="524"/>
      <c r="L61" s="524"/>
      <c r="M61" s="524" t="s">
        <v>345</v>
      </c>
      <c r="N61" s="524"/>
      <c r="O61" s="524"/>
      <c r="P61" s="524"/>
      <c r="Q61" s="524"/>
      <c r="R61" s="429"/>
      <c r="S61" s="429"/>
      <c r="T61" s="429"/>
      <c r="U61" s="429"/>
      <c r="V61" s="429"/>
      <c r="W61" s="429"/>
      <c r="X61" s="429"/>
      <c r="Y61" s="429"/>
      <c r="Z61" s="429"/>
      <c r="AA61" s="429"/>
      <c r="AB61" s="429"/>
      <c r="AC61" s="429"/>
      <c r="AD61" s="429"/>
      <c r="AE61" s="429"/>
      <c r="AF61" s="429"/>
      <c r="AG61" s="429"/>
      <c r="AH61" s="429"/>
      <c r="AI61" s="429"/>
      <c r="AJ61" s="429"/>
      <c r="AK61" s="429"/>
      <c r="AL61" s="429"/>
      <c r="AM61" s="429"/>
      <c r="AN61" s="429"/>
      <c r="AO61" s="429"/>
      <c r="AP61" s="429"/>
      <c r="AQ61" s="429"/>
      <c r="AR61" s="429"/>
      <c r="AS61" s="429"/>
      <c r="AT61" s="271"/>
      <c r="AU61" s="224"/>
      <c r="AV61" s="224"/>
      <c r="AW61" s="224"/>
      <c r="AX61" s="224"/>
      <c r="AY61" s="224"/>
      <c r="AZ61" s="224"/>
      <c r="BA61" s="224"/>
      <c r="BB61" s="224"/>
      <c r="BC61" s="224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211"/>
      <c r="CH61" s="211"/>
      <c r="CI61" s="211"/>
      <c r="CJ61" s="211"/>
      <c r="CK61" s="211"/>
      <c r="CL61" s="211"/>
      <c r="CM61" s="211"/>
      <c r="CN61" s="211"/>
      <c r="CO61" s="211"/>
      <c r="CP61" s="211"/>
      <c r="CQ61" s="211"/>
      <c r="CR61" s="211"/>
      <c r="CS61" s="211"/>
      <c r="CT61" s="211"/>
      <c r="CU61" s="211"/>
      <c r="CV61" s="211"/>
      <c r="CW61" s="211"/>
      <c r="CX61" s="211"/>
      <c r="CY61" s="211"/>
      <c r="CZ61" s="211"/>
      <c r="DA61" s="211"/>
      <c r="DB61" s="211"/>
      <c r="DC61" s="211"/>
      <c r="DD61" s="211"/>
      <c r="DE61" s="211"/>
      <c r="DF61" s="211"/>
      <c r="DG61" s="211"/>
      <c r="DH61" s="211"/>
      <c r="DI61" s="211"/>
      <c r="DJ61" s="211"/>
      <c r="DK61" s="211"/>
      <c r="DL61" s="211"/>
      <c r="DM61" s="211"/>
    </row>
    <row r="62" spans="1:117" ht="18.75" customHeight="1">
      <c r="A62" s="195"/>
      <c r="B62" s="429"/>
      <c r="C62" s="449"/>
      <c r="D62" s="449"/>
      <c r="E62" s="449"/>
      <c r="F62" s="449"/>
      <c r="G62" s="449"/>
      <c r="H62" s="449"/>
      <c r="I62" s="450"/>
      <c r="J62" s="449"/>
      <c r="K62" s="449"/>
      <c r="L62" s="449"/>
      <c r="M62" s="449"/>
      <c r="N62" s="449"/>
      <c r="O62" s="449"/>
      <c r="P62" s="449"/>
      <c r="Q62" s="449"/>
      <c r="R62" s="429"/>
      <c r="S62" s="429"/>
      <c r="T62" s="429"/>
      <c r="U62" s="429"/>
      <c r="V62" s="429"/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29"/>
      <c r="AH62" s="429"/>
      <c r="AI62" s="429"/>
      <c r="AJ62" s="429"/>
      <c r="AK62" s="429"/>
      <c r="AL62" s="429"/>
      <c r="AM62" s="429"/>
      <c r="AN62" s="429"/>
      <c r="AO62" s="429"/>
      <c r="AP62" s="429"/>
      <c r="AQ62" s="429"/>
      <c r="AR62" s="429"/>
      <c r="AS62" s="429"/>
      <c r="AT62" s="271"/>
      <c r="AU62" s="224"/>
      <c r="AV62" s="224"/>
      <c r="AW62" s="224"/>
      <c r="AX62" s="224"/>
      <c r="AY62" s="224"/>
      <c r="AZ62" s="224"/>
      <c r="BA62" s="224"/>
      <c r="BB62" s="224"/>
      <c r="BC62" s="224"/>
      <c r="BD62" s="211"/>
      <c r="BE62" s="211"/>
      <c r="BF62" s="211"/>
      <c r="BG62" s="211"/>
      <c r="BH62" s="211"/>
      <c r="BI62" s="211"/>
      <c r="BJ62" s="211"/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211"/>
      <c r="CH62" s="211"/>
      <c r="CI62" s="211"/>
      <c r="CJ62" s="211"/>
      <c r="CK62" s="211"/>
      <c r="CL62" s="211"/>
      <c r="CM62" s="211"/>
      <c r="CN62" s="211"/>
      <c r="CO62" s="211"/>
      <c r="CP62" s="211"/>
      <c r="CQ62" s="211"/>
      <c r="CR62" s="211"/>
      <c r="CS62" s="211"/>
      <c r="CT62" s="211"/>
      <c r="CU62" s="211"/>
      <c r="CV62" s="211"/>
      <c r="CW62" s="211"/>
      <c r="CX62" s="211"/>
      <c r="CY62" s="211"/>
      <c r="CZ62" s="211"/>
      <c r="DA62" s="211"/>
      <c r="DB62" s="211"/>
      <c r="DC62" s="211"/>
      <c r="DD62" s="211"/>
      <c r="DE62" s="211"/>
      <c r="DF62" s="211"/>
      <c r="DG62" s="211"/>
      <c r="DH62" s="211"/>
      <c r="DI62" s="211"/>
      <c r="DJ62" s="211"/>
      <c r="DK62" s="211"/>
      <c r="DL62" s="211"/>
      <c r="DM62" s="211"/>
    </row>
    <row r="63" spans="2:55" ht="18.75">
      <c r="B63" s="215"/>
      <c r="C63" s="214"/>
      <c r="D63" s="215"/>
      <c r="E63" s="214"/>
      <c r="F63" s="214"/>
      <c r="G63" s="215"/>
      <c r="H63" s="215"/>
      <c r="I63" s="214"/>
      <c r="J63" s="215"/>
      <c r="K63" s="215"/>
      <c r="L63" s="215"/>
      <c r="M63" s="215"/>
      <c r="N63" s="215"/>
      <c r="O63" s="215"/>
      <c r="P63" s="225"/>
      <c r="Q63" s="225"/>
      <c r="R63" s="225"/>
      <c r="S63" s="225"/>
      <c r="T63" s="271"/>
      <c r="U63" s="225"/>
      <c r="V63" s="225"/>
      <c r="W63" s="225"/>
      <c r="X63" s="225"/>
      <c r="Y63" s="271"/>
      <c r="Z63" s="225"/>
      <c r="AA63" s="225"/>
      <c r="AB63" s="225"/>
      <c r="AC63" s="225"/>
      <c r="AD63" s="271"/>
      <c r="AE63" s="225"/>
      <c r="AF63" s="225"/>
      <c r="AG63" s="225"/>
      <c r="AH63" s="225"/>
      <c r="AI63" s="271"/>
      <c r="AJ63" s="225"/>
      <c r="AK63" s="225"/>
      <c r="AL63" s="225"/>
      <c r="AM63" s="225"/>
      <c r="AN63" s="271"/>
      <c r="AO63" s="225"/>
      <c r="AP63" s="225"/>
      <c r="AQ63" s="225"/>
      <c r="AR63" s="225"/>
      <c r="AS63" s="271"/>
      <c r="AT63" s="225"/>
      <c r="AU63" s="225"/>
      <c r="AV63" s="225"/>
      <c r="AW63" s="225"/>
      <c r="AX63" s="271"/>
      <c r="AY63" s="225"/>
      <c r="AZ63" s="225"/>
      <c r="BA63" s="225"/>
      <c r="BB63" s="225"/>
      <c r="BC63" s="271"/>
    </row>
    <row r="64" spans="2:55" ht="18.75">
      <c r="B64" s="215"/>
      <c r="C64" s="214"/>
      <c r="D64" s="215"/>
      <c r="E64" s="214"/>
      <c r="F64" s="214"/>
      <c r="G64" s="215"/>
      <c r="H64" s="215"/>
      <c r="I64" s="214"/>
      <c r="J64" s="215"/>
      <c r="K64" s="215"/>
      <c r="L64" s="215"/>
      <c r="M64" s="215"/>
      <c r="N64" s="215"/>
      <c r="O64" s="215"/>
      <c r="P64" s="225"/>
      <c r="Q64" s="225"/>
      <c r="R64" s="225"/>
      <c r="S64" s="225"/>
      <c r="T64" s="271"/>
      <c r="U64" s="225"/>
      <c r="V64" s="225"/>
      <c r="W64" s="225"/>
      <c r="X64" s="225"/>
      <c r="Y64" s="271"/>
      <c r="Z64" s="225"/>
      <c r="AA64" s="225"/>
      <c r="AB64" s="225"/>
      <c r="AC64" s="225"/>
      <c r="AD64" s="271"/>
      <c r="AE64" s="225"/>
      <c r="AF64" s="225"/>
      <c r="AG64" s="225"/>
      <c r="AH64" s="225"/>
      <c r="AI64" s="271"/>
      <c r="AJ64" s="225"/>
      <c r="AK64" s="225"/>
      <c r="AL64" s="225"/>
      <c r="AM64" s="225"/>
      <c r="AN64" s="271"/>
      <c r="AO64" s="225"/>
      <c r="AP64" s="225"/>
      <c r="AQ64" s="225"/>
      <c r="AR64" s="225"/>
      <c r="AS64" s="271"/>
      <c r="AT64" s="225"/>
      <c r="AU64" s="225"/>
      <c r="AV64" s="225"/>
      <c r="AW64" s="225"/>
      <c r="AX64" s="271"/>
      <c r="AY64" s="225"/>
      <c r="AZ64" s="225"/>
      <c r="BA64" s="225"/>
      <c r="BB64" s="225"/>
      <c r="BC64" s="271"/>
    </row>
    <row r="65" spans="2:55" ht="18.75">
      <c r="B65" s="215"/>
      <c r="C65" s="214"/>
      <c r="D65" s="215"/>
      <c r="E65" s="214"/>
      <c r="F65" s="214"/>
      <c r="G65" s="215"/>
      <c r="H65" s="215"/>
      <c r="I65" s="214"/>
      <c r="J65" s="215"/>
      <c r="K65" s="215"/>
      <c r="L65" s="215"/>
      <c r="M65" s="215"/>
      <c r="N65" s="215"/>
      <c r="O65" s="215"/>
      <c r="P65" s="225"/>
      <c r="Q65" s="225"/>
      <c r="R65" s="225"/>
      <c r="S65" s="225"/>
      <c r="T65" s="271"/>
      <c r="U65" s="225"/>
      <c r="V65" s="225"/>
      <c r="W65" s="225"/>
      <c r="X65" s="225"/>
      <c r="Y65" s="271"/>
      <c r="Z65" s="225"/>
      <c r="AA65" s="225"/>
      <c r="AB65" s="225"/>
      <c r="AC65" s="225"/>
      <c r="AD65" s="271"/>
      <c r="AE65" s="225"/>
      <c r="AF65" s="225"/>
      <c r="AG65" s="225"/>
      <c r="AH65" s="225"/>
      <c r="AI65" s="271"/>
      <c r="AJ65" s="225"/>
      <c r="AK65" s="225"/>
      <c r="AL65" s="225"/>
      <c r="AM65" s="225"/>
      <c r="AN65" s="271"/>
      <c r="AO65" s="225"/>
      <c r="AP65" s="225"/>
      <c r="AQ65" s="225"/>
      <c r="AR65" s="225"/>
      <c r="AS65" s="271"/>
      <c r="AT65" s="225"/>
      <c r="AU65" s="225"/>
      <c r="AV65" s="225"/>
      <c r="AW65" s="225"/>
      <c r="AX65" s="271"/>
      <c r="AY65" s="225"/>
      <c r="AZ65" s="225"/>
      <c r="BA65" s="225"/>
      <c r="BB65" s="225"/>
      <c r="BC65" s="271"/>
    </row>
  </sheetData>
  <sheetProtection/>
  <autoFilter ref="A1:BR73"/>
  <mergeCells count="139">
    <mergeCell ref="A46:B46"/>
    <mergeCell ref="J4:J8"/>
    <mergeCell ref="AT6:AX6"/>
    <mergeCell ref="AO6:AS6"/>
    <mergeCell ref="T7:T8"/>
    <mergeCell ref="AJ4:AS4"/>
    <mergeCell ref="AT4:BC4"/>
    <mergeCell ref="P5:BC5"/>
    <mergeCell ref="P6:T6"/>
    <mergeCell ref="U6:Y6"/>
    <mergeCell ref="AY6:BC6"/>
    <mergeCell ref="A2:BC2"/>
    <mergeCell ref="A3:A8"/>
    <mergeCell ref="B3:B8"/>
    <mergeCell ref="I3:I8"/>
    <mergeCell ref="J3:O3"/>
    <mergeCell ref="P3:BC3"/>
    <mergeCell ref="C5:C8"/>
    <mergeCell ref="D5:D8"/>
    <mergeCell ref="E5:F5"/>
    <mergeCell ref="E6:E8"/>
    <mergeCell ref="F6:F8"/>
    <mergeCell ref="K4:N4"/>
    <mergeCell ref="O4:O8"/>
    <mergeCell ref="L6:L8"/>
    <mergeCell ref="M6:M8"/>
    <mergeCell ref="N6:N8"/>
    <mergeCell ref="C3:H4"/>
    <mergeCell ref="H5:H8"/>
    <mergeCell ref="L5:N5"/>
    <mergeCell ref="AJ6:AN6"/>
    <mergeCell ref="AY48:BC48"/>
    <mergeCell ref="Y7:Y8"/>
    <mergeCell ref="Z6:AD6"/>
    <mergeCell ref="AJ48:AN48"/>
    <mergeCell ref="AO48:AS48"/>
    <mergeCell ref="AT48:AX48"/>
    <mergeCell ref="A11:BC11"/>
    <mergeCell ref="BC7:BC8"/>
    <mergeCell ref="G5:G8"/>
    <mergeCell ref="A47:B47"/>
    <mergeCell ref="A10:BC10"/>
    <mergeCell ref="A43:B43"/>
    <mergeCell ref="AI7:AI8"/>
    <mergeCell ref="A22:B22"/>
    <mergeCell ref="A23:BC23"/>
    <mergeCell ref="A42:B42"/>
    <mergeCell ref="A17:BC17"/>
    <mergeCell ref="A18:BC18"/>
    <mergeCell ref="K5:K8"/>
    <mergeCell ref="A15:B15"/>
    <mergeCell ref="AJ49:AN49"/>
    <mergeCell ref="AO49:AS49"/>
    <mergeCell ref="AT49:AX49"/>
    <mergeCell ref="AY49:BC49"/>
    <mergeCell ref="AJ50:AN50"/>
    <mergeCell ref="AT50:AX50"/>
    <mergeCell ref="K50:O50"/>
    <mergeCell ref="K48:O48"/>
    <mergeCell ref="P48:T48"/>
    <mergeCell ref="AY50:BC50"/>
    <mergeCell ref="AE49:AI49"/>
    <mergeCell ref="AO50:AS50"/>
    <mergeCell ref="P50:T50"/>
    <mergeCell ref="U50:Y50"/>
    <mergeCell ref="Z50:AD50"/>
    <mergeCell ref="AE50:AI50"/>
    <mergeCell ref="H59:L59"/>
    <mergeCell ref="M59:Q59"/>
    <mergeCell ref="H57:L57"/>
    <mergeCell ref="M57:Q57"/>
    <mergeCell ref="C61:G61"/>
    <mergeCell ref="H61:L61"/>
    <mergeCell ref="M61:Q61"/>
    <mergeCell ref="M60:Q60"/>
    <mergeCell ref="C59:G59"/>
    <mergeCell ref="M58:Q58"/>
    <mergeCell ref="C57:G57"/>
    <mergeCell ref="M56:Q56"/>
    <mergeCell ref="U48:Y48"/>
    <mergeCell ref="Z48:AD48"/>
    <mergeCell ref="AE48:AI48"/>
    <mergeCell ref="K49:O49"/>
    <mergeCell ref="P49:T49"/>
    <mergeCell ref="U49:Y49"/>
    <mergeCell ref="Z49:AD49"/>
    <mergeCell ref="AX7:AX8"/>
    <mergeCell ref="AT7:AW7"/>
    <mergeCell ref="AD7:AD8"/>
    <mergeCell ref="A44:BC44"/>
    <mergeCell ref="AY7:BB7"/>
    <mergeCell ref="AE7:AH7"/>
    <mergeCell ref="AJ7:AM7"/>
    <mergeCell ref="AO7:AR7"/>
    <mergeCell ref="AN7:AN8"/>
    <mergeCell ref="AS7:AS8"/>
    <mergeCell ref="Z4:AI4"/>
    <mergeCell ref="AE6:AI6"/>
    <mergeCell ref="P7:S7"/>
    <mergeCell ref="U7:X7"/>
    <mergeCell ref="P4:Y4"/>
    <mergeCell ref="Z7:AC7"/>
    <mergeCell ref="AO53:AS53"/>
    <mergeCell ref="K52:O52"/>
    <mergeCell ref="P52:T52"/>
    <mergeCell ref="U52:Y52"/>
    <mergeCell ref="Z52:AD52"/>
    <mergeCell ref="AE52:AI52"/>
    <mergeCell ref="AJ52:AN52"/>
    <mergeCell ref="AT54:AX54"/>
    <mergeCell ref="AO52:AS52"/>
    <mergeCell ref="AT52:AX52"/>
    <mergeCell ref="AY52:BC52"/>
    <mergeCell ref="K53:O53"/>
    <mergeCell ref="P53:T53"/>
    <mergeCell ref="U53:Y53"/>
    <mergeCell ref="Z53:AD53"/>
    <mergeCell ref="AE53:AI53"/>
    <mergeCell ref="AJ53:AN53"/>
    <mergeCell ref="AY51:BC51"/>
    <mergeCell ref="AT53:AX53"/>
    <mergeCell ref="AY53:BC53"/>
    <mergeCell ref="K54:O54"/>
    <mergeCell ref="P54:T54"/>
    <mergeCell ref="U54:Y54"/>
    <mergeCell ref="Z54:AD54"/>
    <mergeCell ref="AE54:AI54"/>
    <mergeCell ref="AJ54:AN54"/>
    <mergeCell ref="AO54:AS54"/>
    <mergeCell ref="A16:B16"/>
    <mergeCell ref="AY54:BC54"/>
    <mergeCell ref="K51:O51"/>
    <mergeCell ref="P51:T51"/>
    <mergeCell ref="U51:Y51"/>
    <mergeCell ref="Z51:AD51"/>
    <mergeCell ref="AE51:AI51"/>
    <mergeCell ref="AJ51:AN51"/>
    <mergeCell ref="AO51:AS51"/>
    <mergeCell ref="AT51:AX5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44"/>
  <sheetViews>
    <sheetView showZeros="0" zoomScale="70" zoomScaleNormal="70" zoomScaleSheetLayoutView="70" zoomScalePageLayoutView="69" workbookViewId="0" topLeftCell="A13">
      <selection activeCell="AH26" sqref="AH26:AH28"/>
    </sheetView>
  </sheetViews>
  <sheetFormatPr defaultColWidth="9.00390625" defaultRowHeight="12.75"/>
  <cols>
    <col min="1" max="1" width="9.25390625" style="233" customWidth="1"/>
    <col min="2" max="30" width="4.75390625" style="233" customWidth="1"/>
    <col min="31" max="31" width="4.875" style="233" customWidth="1"/>
    <col min="32" max="40" width="4.75390625" style="233" customWidth="1"/>
    <col min="41" max="41" width="5.125" style="233" customWidth="1"/>
    <col min="42" max="42" width="5.625" style="233" customWidth="1"/>
    <col min="43" max="53" width="4.75390625" style="233" customWidth="1"/>
    <col min="54" max="16384" width="9.125" style="233" customWidth="1"/>
  </cols>
  <sheetData>
    <row r="1" spans="45:53" ht="12.75">
      <c r="AS1" s="652"/>
      <c r="AT1" s="652"/>
      <c r="AU1" s="652"/>
      <c r="AV1" s="652"/>
      <c r="AW1" s="652"/>
      <c r="AX1" s="652"/>
      <c r="AY1" s="652"/>
      <c r="AZ1" s="652"/>
      <c r="BA1" s="652"/>
    </row>
    <row r="2" spans="1:53" ht="21.75" customHeight="1">
      <c r="A2" s="661" t="s">
        <v>303</v>
      </c>
      <c r="B2" s="661"/>
      <c r="C2" s="661"/>
      <c r="D2" s="661"/>
      <c r="E2" s="661"/>
      <c r="F2" s="661"/>
      <c r="G2" s="661"/>
      <c r="H2" s="661"/>
      <c r="I2" s="661"/>
      <c r="J2" s="661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662" t="s">
        <v>155</v>
      </c>
      <c r="AQ2" s="662"/>
      <c r="AR2" s="662"/>
      <c r="AS2" s="662"/>
      <c r="AT2" s="662"/>
      <c r="AU2" s="662"/>
      <c r="AV2" s="662"/>
      <c r="AW2" s="662"/>
      <c r="AX2" s="662"/>
      <c r="AY2" s="662"/>
      <c r="AZ2" s="662"/>
      <c r="BA2" s="662"/>
    </row>
    <row r="3" spans="1:53" ht="21.75" customHeight="1">
      <c r="A3" s="663" t="s">
        <v>319</v>
      </c>
      <c r="B3" s="663"/>
      <c r="C3" s="663"/>
      <c r="D3" s="663"/>
      <c r="E3" s="663"/>
      <c r="F3" s="663"/>
      <c r="G3" s="663"/>
      <c r="H3" s="663"/>
      <c r="I3" s="663"/>
      <c r="J3" s="663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664" t="s">
        <v>304</v>
      </c>
      <c r="AQ3" s="664"/>
      <c r="AR3" s="664"/>
      <c r="AS3" s="664"/>
      <c r="AT3" s="664"/>
      <c r="AU3" s="664"/>
      <c r="AV3" s="664"/>
      <c r="AW3" s="664"/>
      <c r="AX3" s="664"/>
      <c r="AY3" s="664"/>
      <c r="AZ3" s="664"/>
      <c r="BA3" s="664"/>
    </row>
    <row r="4" spans="1:53" ht="24.75" customHeight="1">
      <c r="A4" s="655" t="s">
        <v>320</v>
      </c>
      <c r="B4" s="655"/>
      <c r="C4" s="655"/>
      <c r="D4" s="655"/>
      <c r="E4" s="655"/>
      <c r="F4" s="655"/>
      <c r="G4" s="655"/>
      <c r="H4" s="655"/>
      <c r="I4" s="655"/>
      <c r="J4" s="655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665" t="s">
        <v>321</v>
      </c>
      <c r="AQ4" s="665"/>
      <c r="AR4" s="665"/>
      <c r="AS4" s="665"/>
      <c r="AT4" s="665"/>
      <c r="AU4" s="665"/>
      <c r="AV4" s="665"/>
      <c r="AW4" s="665"/>
      <c r="AX4" s="665"/>
      <c r="AY4" s="665"/>
      <c r="AZ4" s="665"/>
      <c r="BA4" s="665"/>
    </row>
    <row r="5" spans="1:53" ht="24.75" customHeight="1">
      <c r="A5" s="658" t="s">
        <v>395</v>
      </c>
      <c r="B5" s="658"/>
      <c r="C5" s="658"/>
      <c r="D5" s="658"/>
      <c r="E5" s="658"/>
      <c r="F5" s="658"/>
      <c r="G5" s="658"/>
      <c r="H5" s="666" t="s">
        <v>394</v>
      </c>
      <c r="I5" s="666"/>
      <c r="J5" s="666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655" t="s">
        <v>393</v>
      </c>
      <c r="AQ5" s="655"/>
      <c r="AR5" s="655"/>
      <c r="AS5" s="655"/>
      <c r="AT5" s="655"/>
      <c r="AU5" s="655"/>
      <c r="AV5" s="655"/>
      <c r="AW5" s="655"/>
      <c r="AX5" s="655"/>
      <c r="AY5" s="655"/>
      <c r="AZ5" s="655"/>
      <c r="BA5" s="655"/>
    </row>
    <row r="6" spans="1:53" ht="23.25" customHeight="1">
      <c r="A6" s="658"/>
      <c r="B6" s="658"/>
      <c r="C6" s="658"/>
      <c r="D6" s="658"/>
      <c r="E6" s="658"/>
      <c r="F6" s="658"/>
      <c r="G6" s="658"/>
      <c r="H6" s="666"/>
      <c r="I6" s="666"/>
      <c r="J6" s="666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656" t="s">
        <v>312</v>
      </c>
      <c r="AQ6" s="656"/>
      <c r="AR6" s="656"/>
      <c r="AS6" s="656"/>
      <c r="AT6" s="656"/>
      <c r="AU6" s="656"/>
      <c r="AV6" s="656"/>
      <c r="AW6" s="656"/>
      <c r="AX6" s="656"/>
      <c r="AY6" s="656"/>
      <c r="AZ6" s="257"/>
      <c r="BA6" s="257"/>
    </row>
    <row r="7" spans="1:60" s="236" customFormat="1" ht="30" customHeight="1">
      <c r="A7" s="657" t="s">
        <v>290</v>
      </c>
      <c r="B7" s="657"/>
      <c r="C7" s="657"/>
      <c r="D7" s="657"/>
      <c r="E7" s="657"/>
      <c r="F7" s="657"/>
      <c r="G7" s="657"/>
      <c r="H7" s="657"/>
      <c r="I7" s="657"/>
      <c r="J7" s="657"/>
      <c r="K7" s="657"/>
      <c r="L7" s="657"/>
      <c r="M7" s="657"/>
      <c r="N7" s="657"/>
      <c r="O7" s="657"/>
      <c r="P7" s="657"/>
      <c r="Q7" s="657"/>
      <c r="R7" s="657"/>
      <c r="S7" s="657"/>
      <c r="T7" s="657"/>
      <c r="U7" s="657"/>
      <c r="V7" s="657"/>
      <c r="W7" s="657"/>
      <c r="X7" s="657"/>
      <c r="Y7" s="657"/>
      <c r="Z7" s="657"/>
      <c r="AA7" s="657"/>
      <c r="AB7" s="657"/>
      <c r="AC7" s="657"/>
      <c r="AD7" s="657"/>
      <c r="AE7" s="657"/>
      <c r="AF7" s="657"/>
      <c r="AG7" s="657"/>
      <c r="AH7" s="657"/>
      <c r="AI7" s="657"/>
      <c r="AJ7" s="657"/>
      <c r="AK7" s="657"/>
      <c r="AL7" s="657"/>
      <c r="AM7" s="657"/>
      <c r="AN7" s="657"/>
      <c r="AO7" s="657"/>
      <c r="AP7" s="657"/>
      <c r="AQ7" s="657"/>
      <c r="AR7" s="657"/>
      <c r="AS7" s="657"/>
      <c r="AT7" s="657"/>
      <c r="AU7" s="657"/>
      <c r="AV7" s="657"/>
      <c r="AW7" s="657"/>
      <c r="AX7" s="657"/>
      <c r="AY7" s="657"/>
      <c r="AZ7" s="657"/>
      <c r="BA7" s="657"/>
      <c r="BB7" s="234"/>
      <c r="BC7" s="235"/>
      <c r="BD7" s="234"/>
      <c r="BH7" s="234"/>
    </row>
    <row r="8" spans="1:56" s="236" customFormat="1" ht="30" customHeight="1">
      <c r="A8" s="657" t="s">
        <v>424</v>
      </c>
      <c r="B8" s="657"/>
      <c r="C8" s="657"/>
      <c r="D8" s="657"/>
      <c r="E8" s="657"/>
      <c r="F8" s="657"/>
      <c r="G8" s="657"/>
      <c r="H8" s="657"/>
      <c r="I8" s="657"/>
      <c r="J8" s="657"/>
      <c r="K8" s="657"/>
      <c r="L8" s="657"/>
      <c r="M8" s="657"/>
      <c r="N8" s="657"/>
      <c r="O8" s="657"/>
      <c r="P8" s="657"/>
      <c r="Q8" s="657"/>
      <c r="R8" s="657"/>
      <c r="S8" s="657"/>
      <c r="T8" s="657"/>
      <c r="U8" s="657"/>
      <c r="V8" s="657"/>
      <c r="W8" s="657"/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  <c r="AI8" s="657"/>
      <c r="AJ8" s="657"/>
      <c r="AK8" s="657"/>
      <c r="AL8" s="657"/>
      <c r="AM8" s="657"/>
      <c r="AN8" s="657"/>
      <c r="AO8" s="657"/>
      <c r="AP8" s="657"/>
      <c r="AQ8" s="657"/>
      <c r="AR8" s="657"/>
      <c r="AS8" s="657"/>
      <c r="AT8" s="657"/>
      <c r="AU8" s="657"/>
      <c r="AV8" s="657"/>
      <c r="AW8" s="657"/>
      <c r="AX8" s="657"/>
      <c r="AY8" s="657"/>
      <c r="AZ8" s="657"/>
      <c r="BA8" s="657"/>
      <c r="BB8" s="237"/>
      <c r="BC8" s="237"/>
      <c r="BD8" s="237"/>
    </row>
    <row r="9" spans="1:54" ht="30" customHeight="1">
      <c r="A9" s="660" t="s">
        <v>331</v>
      </c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0"/>
      <c r="Y9" s="660"/>
      <c r="Z9" s="660"/>
      <c r="AA9" s="660"/>
      <c r="AB9" s="660"/>
      <c r="AC9" s="660"/>
      <c r="AD9" s="660"/>
      <c r="AE9" s="660"/>
      <c r="AF9" s="660"/>
      <c r="AG9" s="660"/>
      <c r="AH9" s="660"/>
      <c r="AI9" s="660"/>
      <c r="AJ9" s="660"/>
      <c r="AK9" s="660"/>
      <c r="AL9" s="660"/>
      <c r="AM9" s="660"/>
      <c r="AN9" s="660"/>
      <c r="AO9" s="660"/>
      <c r="AP9" s="660"/>
      <c r="AQ9" s="660"/>
      <c r="AR9" s="660"/>
      <c r="AS9" s="660"/>
      <c r="AT9" s="660"/>
      <c r="AU9" s="660"/>
      <c r="AV9" s="660"/>
      <c r="AW9" s="660"/>
      <c r="AX9" s="660"/>
      <c r="AY9" s="660"/>
      <c r="AZ9" s="660"/>
      <c r="BA9" s="660"/>
      <c r="BB9" s="238"/>
    </row>
    <row r="10" spans="1:54" ht="21.75" customHeight="1">
      <c r="A10" s="275"/>
      <c r="B10" s="274"/>
      <c r="C10" s="274"/>
      <c r="D10" s="276"/>
      <c r="E10" s="276"/>
      <c r="F10" s="659" t="s">
        <v>297</v>
      </c>
      <c r="G10" s="659"/>
      <c r="H10" s="659"/>
      <c r="I10" s="659"/>
      <c r="J10" s="659"/>
      <c r="K10" s="276"/>
      <c r="L10" s="276"/>
      <c r="M10" s="276"/>
      <c r="N10" s="654" t="s">
        <v>372</v>
      </c>
      <c r="O10" s="654"/>
      <c r="P10" s="654"/>
      <c r="Q10" s="654"/>
      <c r="R10" s="654"/>
      <c r="S10" s="654"/>
      <c r="T10" s="654"/>
      <c r="U10" s="654"/>
      <c r="V10" s="654"/>
      <c r="W10" s="654"/>
      <c r="X10" s="654"/>
      <c r="Y10" s="654"/>
      <c r="Z10" s="654"/>
      <c r="AA10" s="654"/>
      <c r="AB10" s="654"/>
      <c r="AC10" s="654"/>
      <c r="AD10" s="654"/>
      <c r="AE10" s="654"/>
      <c r="AF10" s="654"/>
      <c r="AG10" s="654"/>
      <c r="AH10" s="654"/>
      <c r="AI10" s="654"/>
      <c r="AJ10" s="654"/>
      <c r="AK10" s="654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38"/>
    </row>
    <row r="11" spans="1:54" ht="12.75">
      <c r="A11" s="25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647" t="s">
        <v>305</v>
      </c>
      <c r="O11" s="647"/>
      <c r="P11" s="647"/>
      <c r="Q11" s="647"/>
      <c r="R11" s="647"/>
      <c r="S11" s="647"/>
      <c r="T11" s="647"/>
      <c r="U11" s="647"/>
      <c r="V11" s="647"/>
      <c r="W11" s="647"/>
      <c r="X11" s="647"/>
      <c r="Y11" s="647"/>
      <c r="Z11" s="647"/>
      <c r="AA11" s="647"/>
      <c r="AB11" s="647"/>
      <c r="AC11" s="647"/>
      <c r="AD11" s="647"/>
      <c r="AE11" s="647"/>
      <c r="AF11" s="647"/>
      <c r="AG11" s="647"/>
      <c r="AH11" s="647"/>
      <c r="AI11" s="647"/>
      <c r="AJ11" s="647"/>
      <c r="AK11" s="64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39"/>
    </row>
    <row r="12" spans="1:53" ht="21.75" customHeight="1">
      <c r="A12" s="275"/>
      <c r="B12" s="274"/>
      <c r="C12" s="274"/>
      <c r="D12" s="276"/>
      <c r="E12" s="276"/>
      <c r="F12" s="659" t="s">
        <v>298</v>
      </c>
      <c r="G12" s="659"/>
      <c r="H12" s="659"/>
      <c r="I12" s="659"/>
      <c r="J12" s="659"/>
      <c r="K12" s="276"/>
      <c r="L12" s="276"/>
      <c r="M12" s="276"/>
      <c r="N12" s="654" t="s">
        <v>391</v>
      </c>
      <c r="O12" s="654"/>
      <c r="P12" s="654"/>
      <c r="Q12" s="654"/>
      <c r="R12" s="654"/>
      <c r="S12" s="654"/>
      <c r="T12" s="654"/>
      <c r="U12" s="654"/>
      <c r="V12" s="654"/>
      <c r="W12" s="654"/>
      <c r="X12" s="654"/>
      <c r="Y12" s="654"/>
      <c r="Z12" s="654"/>
      <c r="AA12" s="654"/>
      <c r="AB12" s="654"/>
      <c r="AC12" s="654"/>
      <c r="AD12" s="654"/>
      <c r="AE12" s="654"/>
      <c r="AF12" s="654"/>
      <c r="AG12" s="654"/>
      <c r="AH12" s="654"/>
      <c r="AI12" s="654"/>
      <c r="AJ12" s="654"/>
      <c r="AK12" s="654"/>
      <c r="AL12" s="257"/>
      <c r="AM12" s="274"/>
      <c r="AN12" s="649" t="s">
        <v>322</v>
      </c>
      <c r="AO12" s="649"/>
      <c r="AP12" s="649"/>
      <c r="AQ12" s="649"/>
      <c r="AR12" s="649"/>
      <c r="AS12" s="667" t="s">
        <v>378</v>
      </c>
      <c r="AT12" s="667"/>
      <c r="AU12" s="667"/>
      <c r="AV12" s="667"/>
      <c r="AW12" s="667"/>
      <c r="AX12" s="667"/>
      <c r="AY12" s="667"/>
      <c r="AZ12" s="667"/>
      <c r="BA12" s="257"/>
    </row>
    <row r="13" spans="1:53" ht="12.75">
      <c r="A13" s="25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647" t="s">
        <v>291</v>
      </c>
      <c r="O13" s="647"/>
      <c r="P13" s="647"/>
      <c r="Q13" s="647"/>
      <c r="R13" s="647"/>
      <c r="S13" s="647"/>
      <c r="T13" s="647"/>
      <c r="U13" s="647"/>
      <c r="V13" s="647"/>
      <c r="W13" s="647"/>
      <c r="X13" s="647"/>
      <c r="Y13" s="647"/>
      <c r="Z13" s="647"/>
      <c r="AA13" s="647"/>
      <c r="AB13" s="647"/>
      <c r="AC13" s="647"/>
      <c r="AD13" s="647"/>
      <c r="AE13" s="647"/>
      <c r="AF13" s="647"/>
      <c r="AG13" s="647"/>
      <c r="AH13" s="647"/>
      <c r="AI13" s="647"/>
      <c r="AJ13" s="647"/>
      <c r="AK13" s="647"/>
      <c r="AL13" s="257"/>
      <c r="AM13" s="257"/>
      <c r="AN13" s="257"/>
      <c r="AO13" s="257"/>
      <c r="AP13" s="257"/>
      <c r="AQ13" s="257"/>
      <c r="AR13" s="257"/>
      <c r="AS13" s="650"/>
      <c r="AT13" s="650"/>
      <c r="AU13" s="650"/>
      <c r="AV13" s="650"/>
      <c r="AW13" s="650"/>
      <c r="AX13" s="650"/>
      <c r="AY13" s="650"/>
      <c r="AZ13" s="650"/>
      <c r="BA13" s="257"/>
    </row>
    <row r="14" spans="1:67" ht="21.75" customHeight="1">
      <c r="A14" s="275"/>
      <c r="B14" s="274"/>
      <c r="C14" s="274"/>
      <c r="D14" s="276"/>
      <c r="E14" s="276"/>
      <c r="F14" s="659" t="s">
        <v>299</v>
      </c>
      <c r="G14" s="659"/>
      <c r="H14" s="659"/>
      <c r="I14" s="659"/>
      <c r="J14" s="659"/>
      <c r="K14" s="276"/>
      <c r="L14" s="276"/>
      <c r="M14" s="276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590"/>
      <c r="AI14" s="590"/>
      <c r="AJ14" s="590"/>
      <c r="AK14" s="590"/>
      <c r="AL14" s="257"/>
      <c r="AM14" s="274"/>
      <c r="AN14" s="649" t="s">
        <v>323</v>
      </c>
      <c r="AO14" s="649"/>
      <c r="AP14" s="649"/>
      <c r="AQ14" s="649"/>
      <c r="AR14" s="649"/>
      <c r="AS14" s="670" t="s">
        <v>367</v>
      </c>
      <c r="AT14" s="670"/>
      <c r="AU14" s="670"/>
      <c r="AV14" s="670"/>
      <c r="AW14" s="670"/>
      <c r="AX14" s="670"/>
      <c r="AY14" s="670"/>
      <c r="AZ14" s="670"/>
      <c r="BA14" s="257"/>
      <c r="BE14" s="651"/>
      <c r="BF14" s="652"/>
      <c r="BG14" s="652"/>
      <c r="BH14" s="652"/>
      <c r="BI14" s="652"/>
      <c r="BJ14" s="652"/>
      <c r="BK14" s="652"/>
      <c r="BL14" s="652"/>
      <c r="BM14" s="652"/>
      <c r="BN14" s="652"/>
      <c r="BO14" s="652"/>
    </row>
    <row r="15" spans="1:67" ht="12.75" customHeight="1">
      <c r="A15" s="25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647" t="s">
        <v>292</v>
      </c>
      <c r="O15" s="647"/>
      <c r="P15" s="647"/>
      <c r="Q15" s="647"/>
      <c r="R15" s="647"/>
      <c r="S15" s="647"/>
      <c r="T15" s="647"/>
      <c r="U15" s="647"/>
      <c r="V15" s="647"/>
      <c r="W15" s="647"/>
      <c r="X15" s="647"/>
      <c r="Y15" s="647"/>
      <c r="Z15" s="647"/>
      <c r="AA15" s="647"/>
      <c r="AB15" s="647"/>
      <c r="AC15" s="647"/>
      <c r="AD15" s="647"/>
      <c r="AE15" s="647"/>
      <c r="AF15" s="647"/>
      <c r="AG15" s="647"/>
      <c r="AH15" s="647"/>
      <c r="AI15" s="647"/>
      <c r="AJ15" s="647"/>
      <c r="AK15" s="647"/>
      <c r="AL15" s="257"/>
      <c r="AM15" s="257"/>
      <c r="AN15" s="257"/>
      <c r="AO15" s="279"/>
      <c r="AP15" s="277"/>
      <c r="AQ15" s="277"/>
      <c r="AR15" s="277"/>
      <c r="AS15" s="650" t="s">
        <v>324</v>
      </c>
      <c r="AT15" s="650"/>
      <c r="AU15" s="650"/>
      <c r="AV15" s="650"/>
      <c r="AW15" s="650"/>
      <c r="AX15" s="650"/>
      <c r="AY15" s="650"/>
      <c r="AZ15" s="650"/>
      <c r="BA15" s="650"/>
      <c r="BH15" s="673"/>
      <c r="BI15" s="673"/>
      <c r="BJ15" s="673"/>
      <c r="BK15" s="673"/>
      <c r="BL15" s="673"/>
      <c r="BM15" s="673"/>
      <c r="BN15" s="673"/>
      <c r="BO15" s="673"/>
    </row>
    <row r="16" spans="1:67" ht="21.75" customHeight="1">
      <c r="A16" s="275"/>
      <c r="B16" s="274"/>
      <c r="C16" s="274"/>
      <c r="D16" s="276"/>
      <c r="E16" s="276"/>
      <c r="F16" s="659" t="s">
        <v>390</v>
      </c>
      <c r="G16" s="659"/>
      <c r="H16" s="659"/>
      <c r="I16" s="659"/>
      <c r="J16" s="659"/>
      <c r="K16" s="276"/>
      <c r="L16" s="276"/>
      <c r="M16" s="276"/>
      <c r="N16" s="590" t="s">
        <v>392</v>
      </c>
      <c r="O16" s="590"/>
      <c r="P16" s="590"/>
      <c r="Q16" s="590"/>
      <c r="R16" s="590"/>
      <c r="S16" s="590"/>
      <c r="T16" s="590"/>
      <c r="U16" s="590"/>
      <c r="V16" s="590"/>
      <c r="W16" s="590"/>
      <c r="X16" s="590"/>
      <c r="Y16" s="590"/>
      <c r="Z16" s="590"/>
      <c r="AA16" s="590"/>
      <c r="AB16" s="590"/>
      <c r="AC16" s="590"/>
      <c r="AD16" s="590"/>
      <c r="AE16" s="590"/>
      <c r="AF16" s="590"/>
      <c r="AG16" s="590"/>
      <c r="AH16" s="590"/>
      <c r="AI16" s="590"/>
      <c r="AJ16" s="590"/>
      <c r="AK16" s="590"/>
      <c r="AL16" s="257"/>
      <c r="AM16" s="257"/>
      <c r="AN16" s="649" t="s">
        <v>325</v>
      </c>
      <c r="AO16" s="649"/>
      <c r="AP16" s="649"/>
      <c r="AQ16" s="649"/>
      <c r="AR16" s="649"/>
      <c r="AS16" s="646" t="s">
        <v>373</v>
      </c>
      <c r="AT16" s="646"/>
      <c r="AU16" s="646"/>
      <c r="AV16" s="646"/>
      <c r="AW16" s="646"/>
      <c r="AX16" s="646"/>
      <c r="AY16" s="646"/>
      <c r="AZ16" s="646"/>
      <c r="BA16" s="257"/>
      <c r="BE16" s="651"/>
      <c r="BF16" s="652"/>
      <c r="BG16" s="652"/>
      <c r="BH16" s="652"/>
      <c r="BI16" s="652"/>
      <c r="BJ16" s="652"/>
      <c r="BK16" s="652"/>
      <c r="BL16" s="652"/>
      <c r="BM16" s="652"/>
      <c r="BN16" s="652"/>
      <c r="BO16" s="652"/>
    </row>
    <row r="17" spans="1:66" ht="12.75" customHeight="1">
      <c r="A17" s="25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647" t="s">
        <v>293</v>
      </c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647"/>
      <c r="AA17" s="647"/>
      <c r="AB17" s="647"/>
      <c r="AC17" s="647"/>
      <c r="AD17" s="647"/>
      <c r="AE17" s="647"/>
      <c r="AF17" s="647"/>
      <c r="AG17" s="647"/>
      <c r="AH17" s="647"/>
      <c r="AI17" s="647"/>
      <c r="AJ17" s="647"/>
      <c r="AK17" s="647"/>
      <c r="AL17" s="257"/>
      <c r="AM17" s="257"/>
      <c r="AN17" s="257"/>
      <c r="AO17" s="257"/>
      <c r="AP17" s="280"/>
      <c r="AQ17" s="653" t="s">
        <v>326</v>
      </c>
      <c r="AR17" s="653"/>
      <c r="AS17" s="653"/>
      <c r="AT17" s="653"/>
      <c r="AU17" s="653"/>
      <c r="AV17" s="653"/>
      <c r="AW17" s="653"/>
      <c r="AX17" s="653"/>
      <c r="AY17" s="653"/>
      <c r="AZ17" s="653"/>
      <c r="BA17" s="653"/>
      <c r="BH17" s="673"/>
      <c r="BI17" s="673"/>
      <c r="BJ17" s="673"/>
      <c r="BK17" s="673"/>
      <c r="BL17" s="673"/>
      <c r="BM17" s="673"/>
      <c r="BN17" s="673"/>
    </row>
    <row r="18" spans="1:66" ht="21.75" customHeight="1">
      <c r="A18" s="278"/>
      <c r="B18" s="274"/>
      <c r="C18" s="274"/>
      <c r="D18" s="274"/>
      <c r="E18" s="276"/>
      <c r="F18" s="675" t="s">
        <v>300</v>
      </c>
      <c r="G18" s="675"/>
      <c r="H18" s="675"/>
      <c r="I18" s="675"/>
      <c r="J18" s="675"/>
      <c r="K18" s="276"/>
      <c r="L18" s="276"/>
      <c r="M18" s="276"/>
      <c r="N18" s="654" t="s">
        <v>426</v>
      </c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4"/>
      <c r="AG18" s="654"/>
      <c r="AH18" s="654"/>
      <c r="AI18" s="654"/>
      <c r="AJ18" s="654"/>
      <c r="AK18" s="654"/>
      <c r="AL18" s="257"/>
      <c r="AM18" s="257"/>
      <c r="AN18" s="257"/>
      <c r="AO18" s="257"/>
      <c r="AP18" s="257"/>
      <c r="AQ18" s="257"/>
      <c r="AR18" s="280"/>
      <c r="AS18" s="646"/>
      <c r="AT18" s="646"/>
      <c r="AU18" s="646"/>
      <c r="AV18" s="646"/>
      <c r="AW18" s="646"/>
      <c r="AX18" s="646"/>
      <c r="AY18" s="646"/>
      <c r="AZ18" s="646"/>
      <c r="BA18" s="257"/>
      <c r="BE18" s="651"/>
      <c r="BF18" s="652"/>
      <c r="BG18" s="652"/>
      <c r="BH18" s="652"/>
      <c r="BI18" s="652"/>
      <c r="BJ18" s="652"/>
      <c r="BK18" s="652"/>
      <c r="BL18" s="652"/>
      <c r="BM18" s="652"/>
      <c r="BN18" s="652"/>
    </row>
    <row r="19" spans="1:66" ht="12.75">
      <c r="A19" s="25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647" t="s">
        <v>425</v>
      </c>
      <c r="O19" s="647"/>
      <c r="P19" s="647"/>
      <c r="Q19" s="647"/>
      <c r="R19" s="647"/>
      <c r="S19" s="647"/>
      <c r="T19" s="647"/>
      <c r="U19" s="647"/>
      <c r="V19" s="647"/>
      <c r="W19" s="647"/>
      <c r="X19" s="647"/>
      <c r="Y19" s="647"/>
      <c r="Z19" s="647"/>
      <c r="AA19" s="647"/>
      <c r="AB19" s="647"/>
      <c r="AC19" s="647"/>
      <c r="AD19" s="647"/>
      <c r="AE19" s="647"/>
      <c r="AF19" s="647"/>
      <c r="AG19" s="647"/>
      <c r="AH19" s="647"/>
      <c r="AI19" s="647"/>
      <c r="AJ19" s="647"/>
      <c r="AK19" s="64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G19" s="648"/>
      <c r="BH19" s="648"/>
      <c r="BI19" s="648"/>
      <c r="BJ19" s="648"/>
      <c r="BK19" s="648"/>
      <c r="BL19" s="648"/>
      <c r="BM19" s="648"/>
      <c r="BN19" s="648"/>
    </row>
    <row r="20" spans="1:53" ht="39" customHeight="1" thickBot="1">
      <c r="A20" s="674" t="s">
        <v>264</v>
      </c>
      <c r="B20" s="674"/>
      <c r="C20" s="674"/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/>
      <c r="T20" s="674"/>
      <c r="U20" s="674"/>
      <c r="V20" s="674"/>
      <c r="W20" s="674"/>
      <c r="X20" s="674"/>
      <c r="Y20" s="674"/>
      <c r="Z20" s="674"/>
      <c r="AA20" s="674"/>
      <c r="AB20" s="674"/>
      <c r="AC20" s="674"/>
      <c r="AD20" s="674"/>
      <c r="AE20" s="674"/>
      <c r="AF20" s="674"/>
      <c r="AG20" s="674"/>
      <c r="AH20" s="674"/>
      <c r="AI20" s="674"/>
      <c r="AJ20" s="674"/>
      <c r="AK20" s="674"/>
      <c r="AL20" s="674"/>
      <c r="AM20" s="674"/>
      <c r="AN20" s="674"/>
      <c r="AO20" s="674"/>
      <c r="AP20" s="674"/>
      <c r="AQ20" s="674"/>
      <c r="AR20" s="674"/>
      <c r="AS20" s="674"/>
      <c r="AT20" s="674"/>
      <c r="AU20" s="674"/>
      <c r="AV20" s="674"/>
      <c r="AW20" s="674"/>
      <c r="AX20" s="674"/>
      <c r="AY20" s="674"/>
      <c r="AZ20" s="674"/>
      <c r="BA20" s="674"/>
    </row>
    <row r="21" spans="1:53" s="226" customFormat="1" ht="18.75" customHeight="1">
      <c r="A21" s="642" t="s">
        <v>263</v>
      </c>
      <c r="B21" s="645" t="s">
        <v>167</v>
      </c>
      <c r="C21" s="577"/>
      <c r="D21" s="577"/>
      <c r="E21" s="615"/>
      <c r="F21" s="576" t="s">
        <v>168</v>
      </c>
      <c r="G21" s="577"/>
      <c r="H21" s="577"/>
      <c r="I21" s="577"/>
      <c r="J21" s="615"/>
      <c r="K21" s="576" t="s">
        <v>169</v>
      </c>
      <c r="L21" s="577"/>
      <c r="M21" s="577"/>
      <c r="N21" s="615"/>
      <c r="O21" s="576" t="s">
        <v>170</v>
      </c>
      <c r="P21" s="577"/>
      <c r="Q21" s="577"/>
      <c r="R21" s="615"/>
      <c r="S21" s="576" t="s">
        <v>171</v>
      </c>
      <c r="T21" s="577"/>
      <c r="U21" s="577"/>
      <c r="V21" s="577"/>
      <c r="W21" s="615"/>
      <c r="X21" s="576" t="s">
        <v>172</v>
      </c>
      <c r="Y21" s="577"/>
      <c r="Z21" s="577"/>
      <c r="AA21" s="615"/>
      <c r="AB21" s="576" t="s">
        <v>173</v>
      </c>
      <c r="AC21" s="577"/>
      <c r="AD21" s="577"/>
      <c r="AE21" s="615"/>
      <c r="AF21" s="576" t="s">
        <v>174</v>
      </c>
      <c r="AG21" s="577"/>
      <c r="AH21" s="577"/>
      <c r="AI21" s="615"/>
      <c r="AJ21" s="576" t="s">
        <v>175</v>
      </c>
      <c r="AK21" s="577"/>
      <c r="AL21" s="577"/>
      <c r="AM21" s="577"/>
      <c r="AN21" s="615"/>
      <c r="AO21" s="576" t="s">
        <v>176</v>
      </c>
      <c r="AP21" s="577"/>
      <c r="AQ21" s="577"/>
      <c r="AR21" s="615"/>
      <c r="AS21" s="577" t="s">
        <v>177</v>
      </c>
      <c r="AT21" s="577"/>
      <c r="AU21" s="577"/>
      <c r="AV21" s="615"/>
      <c r="AW21" s="570" t="s">
        <v>178</v>
      </c>
      <c r="AX21" s="554"/>
      <c r="AY21" s="554"/>
      <c r="AZ21" s="554"/>
      <c r="BA21" s="555"/>
    </row>
    <row r="22" spans="1:53" s="226" customFormat="1" ht="18.75">
      <c r="A22" s="643"/>
      <c r="B22" s="246">
        <v>1</v>
      </c>
      <c r="C22" s="247">
        <v>2</v>
      </c>
      <c r="D22" s="247">
        <v>3</v>
      </c>
      <c r="E22" s="247">
        <v>4</v>
      </c>
      <c r="F22" s="247">
        <v>5</v>
      </c>
      <c r="G22" s="247">
        <v>6</v>
      </c>
      <c r="H22" s="247">
        <v>7</v>
      </c>
      <c r="I22" s="247">
        <v>8</v>
      </c>
      <c r="J22" s="247">
        <v>9</v>
      </c>
      <c r="K22" s="247">
        <v>10</v>
      </c>
      <c r="L22" s="247">
        <v>11</v>
      </c>
      <c r="M22" s="247">
        <v>12</v>
      </c>
      <c r="N22" s="247">
        <v>13</v>
      </c>
      <c r="O22" s="247">
        <v>14</v>
      </c>
      <c r="P22" s="247">
        <v>15</v>
      </c>
      <c r="Q22" s="247">
        <v>16</v>
      </c>
      <c r="R22" s="247">
        <v>17</v>
      </c>
      <c r="S22" s="247">
        <v>18</v>
      </c>
      <c r="T22" s="247">
        <v>19</v>
      </c>
      <c r="U22" s="247">
        <v>20</v>
      </c>
      <c r="V22" s="247">
        <v>21</v>
      </c>
      <c r="W22" s="247">
        <v>22</v>
      </c>
      <c r="X22" s="247">
        <v>23</v>
      </c>
      <c r="Y22" s="247">
        <v>24</v>
      </c>
      <c r="Z22" s="247">
        <v>25</v>
      </c>
      <c r="AA22" s="247">
        <v>26</v>
      </c>
      <c r="AB22" s="247">
        <v>27</v>
      </c>
      <c r="AC22" s="247">
        <v>28</v>
      </c>
      <c r="AD22" s="247">
        <v>29</v>
      </c>
      <c r="AE22" s="247">
        <v>30</v>
      </c>
      <c r="AF22" s="247">
        <v>31</v>
      </c>
      <c r="AG22" s="247">
        <v>32</v>
      </c>
      <c r="AH22" s="247">
        <v>33</v>
      </c>
      <c r="AI22" s="247">
        <v>34</v>
      </c>
      <c r="AJ22" s="247">
        <v>35</v>
      </c>
      <c r="AK22" s="247">
        <v>36</v>
      </c>
      <c r="AL22" s="247">
        <v>37</v>
      </c>
      <c r="AM22" s="247">
        <v>38</v>
      </c>
      <c r="AN22" s="247">
        <v>39</v>
      </c>
      <c r="AO22" s="247">
        <v>40</v>
      </c>
      <c r="AP22" s="247">
        <v>41</v>
      </c>
      <c r="AQ22" s="247">
        <v>42</v>
      </c>
      <c r="AR22" s="247">
        <v>43</v>
      </c>
      <c r="AS22" s="246">
        <v>44</v>
      </c>
      <c r="AT22" s="247">
        <v>45</v>
      </c>
      <c r="AU22" s="247">
        <v>46</v>
      </c>
      <c r="AV22" s="247">
        <v>47</v>
      </c>
      <c r="AW22" s="247">
        <v>48</v>
      </c>
      <c r="AX22" s="247">
        <v>49</v>
      </c>
      <c r="AY22" s="247">
        <v>50</v>
      </c>
      <c r="AZ22" s="247">
        <v>51</v>
      </c>
      <c r="BA22" s="248">
        <v>52</v>
      </c>
    </row>
    <row r="23" spans="1:53" s="226" customFormat="1" ht="18.75">
      <c r="A23" s="643"/>
      <c r="B23" s="249">
        <v>1</v>
      </c>
      <c r="C23" s="250">
        <v>8</v>
      </c>
      <c r="D23" s="250">
        <v>15</v>
      </c>
      <c r="E23" s="250">
        <v>22</v>
      </c>
      <c r="F23" s="250">
        <v>29</v>
      </c>
      <c r="G23" s="250">
        <v>6</v>
      </c>
      <c r="H23" s="250">
        <v>13</v>
      </c>
      <c r="I23" s="250">
        <v>20</v>
      </c>
      <c r="J23" s="250">
        <v>27</v>
      </c>
      <c r="K23" s="250">
        <v>3</v>
      </c>
      <c r="L23" s="250">
        <v>10</v>
      </c>
      <c r="M23" s="250">
        <v>17</v>
      </c>
      <c r="N23" s="250">
        <v>24</v>
      </c>
      <c r="O23" s="250">
        <v>1</v>
      </c>
      <c r="P23" s="250">
        <v>8</v>
      </c>
      <c r="Q23" s="250">
        <v>15</v>
      </c>
      <c r="R23" s="250">
        <v>22</v>
      </c>
      <c r="S23" s="250">
        <v>29</v>
      </c>
      <c r="T23" s="250">
        <v>5</v>
      </c>
      <c r="U23" s="250">
        <v>12</v>
      </c>
      <c r="V23" s="250">
        <v>19</v>
      </c>
      <c r="W23" s="250">
        <v>26</v>
      </c>
      <c r="X23" s="250">
        <v>2</v>
      </c>
      <c r="Y23" s="250">
        <v>9</v>
      </c>
      <c r="Z23" s="250">
        <v>16</v>
      </c>
      <c r="AA23" s="250">
        <v>23</v>
      </c>
      <c r="AB23" s="250">
        <v>2</v>
      </c>
      <c r="AC23" s="250">
        <v>9</v>
      </c>
      <c r="AD23" s="251">
        <v>16</v>
      </c>
      <c r="AE23" s="250">
        <v>23</v>
      </c>
      <c r="AF23" s="250">
        <v>30</v>
      </c>
      <c r="AG23" s="250">
        <v>6</v>
      </c>
      <c r="AH23" s="250">
        <v>13</v>
      </c>
      <c r="AI23" s="250">
        <v>20</v>
      </c>
      <c r="AJ23" s="250">
        <v>27</v>
      </c>
      <c r="AK23" s="250">
        <v>4</v>
      </c>
      <c r="AL23" s="250">
        <v>11</v>
      </c>
      <c r="AM23" s="250">
        <v>18</v>
      </c>
      <c r="AN23" s="250">
        <v>25</v>
      </c>
      <c r="AO23" s="250">
        <v>1</v>
      </c>
      <c r="AP23" s="250">
        <v>8</v>
      </c>
      <c r="AQ23" s="250">
        <v>15</v>
      </c>
      <c r="AR23" s="250">
        <v>22</v>
      </c>
      <c r="AS23" s="249">
        <v>29</v>
      </c>
      <c r="AT23" s="250">
        <v>6</v>
      </c>
      <c r="AU23" s="250">
        <v>13</v>
      </c>
      <c r="AV23" s="250">
        <v>20</v>
      </c>
      <c r="AW23" s="250">
        <v>27</v>
      </c>
      <c r="AX23" s="250">
        <v>3</v>
      </c>
      <c r="AY23" s="250">
        <v>10</v>
      </c>
      <c r="AZ23" s="250">
        <v>17</v>
      </c>
      <c r="BA23" s="252">
        <v>24</v>
      </c>
    </row>
    <row r="24" spans="1:53" s="226" customFormat="1" ht="19.5" thickBot="1">
      <c r="A24" s="644"/>
      <c r="B24" s="249">
        <v>7</v>
      </c>
      <c r="C24" s="250">
        <v>14</v>
      </c>
      <c r="D24" s="250">
        <v>21</v>
      </c>
      <c r="E24" s="250">
        <v>28</v>
      </c>
      <c r="F24" s="250">
        <v>5</v>
      </c>
      <c r="G24" s="250">
        <v>12</v>
      </c>
      <c r="H24" s="250">
        <v>19</v>
      </c>
      <c r="I24" s="250">
        <v>26</v>
      </c>
      <c r="J24" s="250">
        <v>2</v>
      </c>
      <c r="K24" s="250">
        <v>9</v>
      </c>
      <c r="L24" s="250">
        <v>16</v>
      </c>
      <c r="M24" s="250">
        <v>23</v>
      </c>
      <c r="N24" s="250">
        <v>30</v>
      </c>
      <c r="O24" s="250">
        <v>7</v>
      </c>
      <c r="P24" s="250">
        <v>14</v>
      </c>
      <c r="Q24" s="250">
        <v>21</v>
      </c>
      <c r="R24" s="250">
        <v>28</v>
      </c>
      <c r="S24" s="250">
        <v>4</v>
      </c>
      <c r="T24" s="250">
        <v>11</v>
      </c>
      <c r="U24" s="253">
        <v>18</v>
      </c>
      <c r="V24" s="253">
        <v>25</v>
      </c>
      <c r="W24" s="253">
        <v>1</v>
      </c>
      <c r="X24" s="253">
        <v>8</v>
      </c>
      <c r="Y24" s="250">
        <v>15</v>
      </c>
      <c r="Z24" s="250">
        <v>22</v>
      </c>
      <c r="AA24" s="250">
        <v>1</v>
      </c>
      <c r="AB24" s="250">
        <v>8</v>
      </c>
      <c r="AC24" s="250">
        <v>15</v>
      </c>
      <c r="AD24" s="250">
        <v>22</v>
      </c>
      <c r="AE24" s="250">
        <v>29</v>
      </c>
      <c r="AF24" s="250">
        <v>5</v>
      </c>
      <c r="AG24" s="250">
        <v>12</v>
      </c>
      <c r="AH24" s="250">
        <v>19</v>
      </c>
      <c r="AI24" s="250">
        <v>26</v>
      </c>
      <c r="AJ24" s="250">
        <v>3</v>
      </c>
      <c r="AK24" s="250">
        <v>10</v>
      </c>
      <c r="AL24" s="250">
        <v>17</v>
      </c>
      <c r="AM24" s="250">
        <v>24</v>
      </c>
      <c r="AN24" s="250">
        <v>31</v>
      </c>
      <c r="AO24" s="253">
        <v>7</v>
      </c>
      <c r="AP24" s="253">
        <v>14</v>
      </c>
      <c r="AQ24" s="253">
        <v>21</v>
      </c>
      <c r="AR24" s="253">
        <v>28</v>
      </c>
      <c r="AS24" s="249">
        <v>5</v>
      </c>
      <c r="AT24" s="250">
        <v>12</v>
      </c>
      <c r="AU24" s="250">
        <v>19</v>
      </c>
      <c r="AV24" s="250">
        <v>26</v>
      </c>
      <c r="AW24" s="250">
        <v>2</v>
      </c>
      <c r="AX24" s="250">
        <v>9</v>
      </c>
      <c r="AY24" s="250">
        <v>16</v>
      </c>
      <c r="AZ24" s="250">
        <v>23</v>
      </c>
      <c r="BA24" s="252">
        <v>30</v>
      </c>
    </row>
    <row r="25" spans="1:53" s="226" customFormat="1" ht="16.5" thickBot="1">
      <c r="A25" s="281"/>
      <c r="B25" s="254">
        <v>1</v>
      </c>
      <c r="C25" s="255">
        <v>2</v>
      </c>
      <c r="D25" s="255">
        <v>3</v>
      </c>
      <c r="E25" s="255">
        <v>4</v>
      </c>
      <c r="F25" s="255">
        <v>5</v>
      </c>
      <c r="G25" s="255">
        <v>6</v>
      </c>
      <c r="H25" s="255">
        <v>7</v>
      </c>
      <c r="I25" s="255">
        <v>8</v>
      </c>
      <c r="J25" s="255">
        <v>9</v>
      </c>
      <c r="K25" s="255">
        <v>10</v>
      </c>
      <c r="L25" s="255">
        <v>11</v>
      </c>
      <c r="M25" s="255">
        <v>12</v>
      </c>
      <c r="N25" s="255">
        <v>13</v>
      </c>
      <c r="O25" s="255">
        <v>14</v>
      </c>
      <c r="P25" s="255">
        <v>15</v>
      </c>
      <c r="Q25" s="255">
        <v>16</v>
      </c>
      <c r="R25" s="255"/>
      <c r="S25" s="255"/>
      <c r="T25" s="255"/>
      <c r="U25" s="255"/>
      <c r="V25" s="255"/>
      <c r="W25" s="217"/>
      <c r="X25" s="255">
        <v>1</v>
      </c>
      <c r="Y25" s="255">
        <v>2</v>
      </c>
      <c r="Z25" s="255">
        <v>3</v>
      </c>
      <c r="AA25" s="255">
        <v>4</v>
      </c>
      <c r="AB25" s="255">
        <v>5</v>
      </c>
      <c r="AC25" s="255">
        <v>6</v>
      </c>
      <c r="AD25" s="255">
        <v>7</v>
      </c>
      <c r="AE25" s="255">
        <v>8</v>
      </c>
      <c r="AF25" s="255">
        <v>9</v>
      </c>
      <c r="AG25" s="255">
        <v>10</v>
      </c>
      <c r="AH25" s="255">
        <v>11</v>
      </c>
      <c r="AI25" s="255">
        <v>12</v>
      </c>
      <c r="AJ25" s="255">
        <v>13</v>
      </c>
      <c r="AK25" s="255">
        <v>14</v>
      </c>
      <c r="AL25" s="255">
        <v>15</v>
      </c>
      <c r="AM25" s="255">
        <v>16</v>
      </c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6"/>
    </row>
    <row r="26" spans="1:53" s="226" customFormat="1" ht="19.5" thickBot="1">
      <c r="A26" s="368" t="s">
        <v>198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272" t="s">
        <v>374</v>
      </c>
      <c r="S26" s="243" t="s">
        <v>217</v>
      </c>
      <c r="T26" s="243" t="s">
        <v>217</v>
      </c>
      <c r="U26" s="243" t="s">
        <v>217</v>
      </c>
      <c r="V26" s="243" t="s">
        <v>217</v>
      </c>
      <c r="W26" s="242" t="s">
        <v>217</v>
      </c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272" t="s">
        <v>374</v>
      </c>
      <c r="AO26" s="380" t="s">
        <v>295</v>
      </c>
      <c r="AP26" s="364" t="s">
        <v>217</v>
      </c>
      <c r="AQ26" s="370" t="s">
        <v>217</v>
      </c>
      <c r="AR26" s="370" t="s">
        <v>217</v>
      </c>
      <c r="AS26" s="364" t="s">
        <v>217</v>
      </c>
      <c r="AT26" s="364" t="s">
        <v>217</v>
      </c>
      <c r="AU26" s="364" t="s">
        <v>217</v>
      </c>
      <c r="AV26" s="364" t="s">
        <v>217</v>
      </c>
      <c r="AW26" s="364" t="s">
        <v>217</v>
      </c>
      <c r="AX26" s="364" t="s">
        <v>217</v>
      </c>
      <c r="AY26" s="364" t="s">
        <v>217</v>
      </c>
      <c r="AZ26" s="364" t="s">
        <v>217</v>
      </c>
      <c r="BA26" s="371" t="s">
        <v>217</v>
      </c>
    </row>
    <row r="27" spans="1:53" s="226" customFormat="1" ht="20.25" thickBot="1" thickTop="1">
      <c r="A27" s="372" t="s">
        <v>200</v>
      </c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273" t="s">
        <v>374</v>
      </c>
      <c r="S27" s="381" t="s">
        <v>295</v>
      </c>
      <c r="T27" s="245" t="s">
        <v>217</v>
      </c>
      <c r="U27" s="245" t="s">
        <v>217</v>
      </c>
      <c r="V27" s="245" t="s">
        <v>217</v>
      </c>
      <c r="W27" s="244" t="s">
        <v>217</v>
      </c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4"/>
      <c r="AK27" s="374"/>
      <c r="AL27" s="374"/>
      <c r="AM27" s="374"/>
      <c r="AN27" s="273" t="s">
        <v>374</v>
      </c>
      <c r="AO27" s="381" t="s">
        <v>295</v>
      </c>
      <c r="AP27" s="249" t="s">
        <v>217</v>
      </c>
      <c r="AQ27" s="250" t="s">
        <v>217</v>
      </c>
      <c r="AR27" s="250" t="s">
        <v>217</v>
      </c>
      <c r="AS27" s="250" t="s">
        <v>217</v>
      </c>
      <c r="AT27" s="249" t="s">
        <v>217</v>
      </c>
      <c r="AU27" s="249" t="s">
        <v>217</v>
      </c>
      <c r="AV27" s="249" t="s">
        <v>217</v>
      </c>
      <c r="AW27" s="249" t="s">
        <v>217</v>
      </c>
      <c r="AX27" s="249" t="s">
        <v>217</v>
      </c>
      <c r="AY27" s="249" t="s">
        <v>217</v>
      </c>
      <c r="AZ27" s="249" t="s">
        <v>217</v>
      </c>
      <c r="BA27" s="375" t="s">
        <v>217</v>
      </c>
    </row>
    <row r="28" spans="1:53" s="226" customFormat="1" ht="20.25" thickBot="1" thickTop="1">
      <c r="A28" s="372" t="s">
        <v>334</v>
      </c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273" t="s">
        <v>374</v>
      </c>
      <c r="S28" s="245" t="s">
        <v>295</v>
      </c>
      <c r="T28" s="245" t="s">
        <v>217</v>
      </c>
      <c r="U28" s="245" t="s">
        <v>217</v>
      </c>
      <c r="V28" s="245" t="s">
        <v>217</v>
      </c>
      <c r="W28" s="244" t="s">
        <v>217</v>
      </c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2"/>
      <c r="AM28" s="382"/>
      <c r="AN28" s="273" t="s">
        <v>374</v>
      </c>
      <c r="AO28" s="383" t="s">
        <v>217</v>
      </c>
      <c r="AP28" s="250" t="s">
        <v>217</v>
      </c>
      <c r="AQ28" s="250" t="s">
        <v>217</v>
      </c>
      <c r="AR28" s="250" t="s">
        <v>217</v>
      </c>
      <c r="AS28" s="250" t="s">
        <v>217</v>
      </c>
      <c r="AT28" s="249" t="s">
        <v>217</v>
      </c>
      <c r="AU28" s="249" t="s">
        <v>217</v>
      </c>
      <c r="AV28" s="249" t="s">
        <v>217</v>
      </c>
      <c r="AW28" s="249" t="s">
        <v>217</v>
      </c>
      <c r="AX28" s="249" t="s">
        <v>217</v>
      </c>
      <c r="AY28" s="249" t="s">
        <v>217</v>
      </c>
      <c r="AZ28" s="249" t="s">
        <v>217</v>
      </c>
      <c r="BA28" s="375" t="s">
        <v>217</v>
      </c>
    </row>
    <row r="29" spans="1:53" s="226" customFormat="1" ht="20.25" thickBot="1" thickTop="1">
      <c r="A29" s="372" t="s">
        <v>387</v>
      </c>
      <c r="B29" s="376" t="s">
        <v>388</v>
      </c>
      <c r="C29" s="376" t="s">
        <v>388</v>
      </c>
      <c r="D29" s="376" t="s">
        <v>388</v>
      </c>
      <c r="E29" s="376" t="s">
        <v>388</v>
      </c>
      <c r="F29" s="376" t="s">
        <v>388</v>
      </c>
      <c r="G29" s="376" t="s">
        <v>388</v>
      </c>
      <c r="H29" s="376" t="s">
        <v>388</v>
      </c>
      <c r="I29" s="376" t="s">
        <v>388</v>
      </c>
      <c r="J29" s="376" t="s">
        <v>388</v>
      </c>
      <c r="K29" s="376" t="s">
        <v>388</v>
      </c>
      <c r="L29" s="376" t="s">
        <v>388</v>
      </c>
      <c r="M29" s="376" t="s">
        <v>388</v>
      </c>
      <c r="N29" s="376" t="s">
        <v>388</v>
      </c>
      <c r="O29" s="376" t="s">
        <v>388</v>
      </c>
      <c r="P29" s="376" t="s">
        <v>388</v>
      </c>
      <c r="Q29" s="376" t="s">
        <v>388</v>
      </c>
      <c r="R29" s="273" t="s">
        <v>374</v>
      </c>
      <c r="S29" s="245" t="s">
        <v>217</v>
      </c>
      <c r="T29" s="245" t="s">
        <v>217</v>
      </c>
      <c r="U29" s="245" t="s">
        <v>217</v>
      </c>
      <c r="V29" s="245" t="s">
        <v>217</v>
      </c>
      <c r="W29" s="244" t="s">
        <v>217</v>
      </c>
      <c r="X29" s="384"/>
      <c r="Y29" s="376"/>
      <c r="Z29" s="376"/>
      <c r="AA29" s="376"/>
      <c r="AB29" s="376"/>
      <c r="AC29" s="376"/>
      <c r="AD29" s="376"/>
      <c r="AE29" s="376"/>
      <c r="AF29" s="376"/>
      <c r="AG29" s="376"/>
      <c r="AH29" s="376"/>
      <c r="AI29" s="376"/>
      <c r="AJ29" s="376"/>
      <c r="AK29" s="376"/>
      <c r="AL29" s="376"/>
      <c r="AM29" s="253"/>
      <c r="AN29" s="377"/>
      <c r="AO29" s="378"/>
      <c r="AP29" s="378"/>
      <c r="AQ29" s="379"/>
      <c r="AR29" s="385"/>
      <c r="AS29" s="385"/>
      <c r="AT29" s="385"/>
      <c r="AU29" s="385"/>
      <c r="AV29" s="385"/>
      <c r="AW29" s="385"/>
      <c r="AX29" s="385"/>
      <c r="AY29" s="385"/>
      <c r="AZ29" s="385"/>
      <c r="BA29" s="386"/>
    </row>
    <row r="30" spans="1:53" ht="9.75" customHeight="1">
      <c r="A30" s="286"/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</row>
    <row r="31" spans="1:53" s="226" customFormat="1" ht="19.5" customHeight="1">
      <c r="A31" s="640" t="s">
        <v>379</v>
      </c>
      <c r="B31" s="640"/>
      <c r="C31" s="640"/>
      <c r="D31" s="640"/>
      <c r="E31" s="641"/>
      <c r="F31" s="250"/>
      <c r="G31" s="288" t="s">
        <v>294</v>
      </c>
      <c r="H31" s="637" t="s">
        <v>301</v>
      </c>
      <c r="I31" s="637"/>
      <c r="J31" s="637"/>
      <c r="K31" s="637"/>
      <c r="L31" s="637"/>
      <c r="M31" s="637"/>
      <c r="N31" s="289"/>
      <c r="O31" s="203" t="s">
        <v>374</v>
      </c>
      <c r="P31" s="203" t="s">
        <v>294</v>
      </c>
      <c r="Q31" s="638" t="s">
        <v>375</v>
      </c>
      <c r="R31" s="638"/>
      <c r="S31" s="638"/>
      <c r="T31" s="638"/>
      <c r="U31" s="638"/>
      <c r="V31" s="195"/>
      <c r="W31" s="393" t="s">
        <v>388</v>
      </c>
      <c r="X31" s="203" t="s">
        <v>294</v>
      </c>
      <c r="Y31" s="637" t="s">
        <v>260</v>
      </c>
      <c r="Z31" s="637"/>
      <c r="AA31" s="637"/>
      <c r="AB31" s="637"/>
      <c r="AC31" s="637"/>
      <c r="AD31" s="637"/>
      <c r="AE31" s="289"/>
      <c r="AF31" s="393" t="s">
        <v>306</v>
      </c>
      <c r="AG31" s="393" t="s">
        <v>294</v>
      </c>
      <c r="AH31" s="394" t="s">
        <v>307</v>
      </c>
      <c r="AI31" s="394"/>
      <c r="AJ31" s="394"/>
      <c r="AK31" s="394"/>
      <c r="AL31" s="394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2"/>
      <c r="AZ31" s="212"/>
      <c r="BA31" s="270"/>
    </row>
    <row r="32" spans="1:53" s="240" customFormat="1" ht="9.75" customHeight="1">
      <c r="A32" s="205"/>
      <c r="B32" s="205"/>
      <c r="C32" s="205"/>
      <c r="D32" s="205"/>
      <c r="E32" s="205"/>
      <c r="F32" s="203"/>
      <c r="G32" s="288"/>
      <c r="H32" s="195"/>
      <c r="I32" s="195"/>
      <c r="J32" s="195"/>
      <c r="K32" s="195"/>
      <c r="L32" s="195"/>
      <c r="M32" s="195"/>
      <c r="N32" s="203"/>
      <c r="O32" s="203"/>
      <c r="P32" s="203"/>
      <c r="Q32" s="290"/>
      <c r="R32" s="290"/>
      <c r="S32" s="290"/>
      <c r="T32" s="290"/>
      <c r="U32" s="290"/>
      <c r="V32" s="195"/>
      <c r="W32" s="203"/>
      <c r="X32" s="203"/>
      <c r="Y32" s="195"/>
      <c r="Z32" s="195"/>
      <c r="AA32" s="195"/>
      <c r="AB32" s="195"/>
      <c r="AC32" s="195"/>
      <c r="AD32" s="195"/>
      <c r="AE32" s="289"/>
      <c r="AF32" s="289"/>
      <c r="AG32" s="289"/>
      <c r="AH32" s="289"/>
      <c r="AI32" s="289"/>
      <c r="AJ32" s="289"/>
      <c r="AK32" s="217"/>
      <c r="AL32" s="217"/>
      <c r="AM32" s="212"/>
      <c r="AN32" s="270"/>
      <c r="AO32" s="291"/>
      <c r="AP32" s="291"/>
      <c r="AQ32" s="212"/>
      <c r="AR32" s="289"/>
      <c r="AS32" s="289"/>
      <c r="AT32" s="289"/>
      <c r="AU32" s="289"/>
      <c r="AV32" s="289"/>
      <c r="AW32" s="289"/>
      <c r="AX32" s="289"/>
      <c r="AY32" s="212"/>
      <c r="AZ32" s="212"/>
      <c r="BA32" s="212"/>
    </row>
    <row r="33" spans="1:76" s="226" customFormat="1" ht="19.5" customHeight="1">
      <c r="A33" s="292"/>
      <c r="B33" s="293"/>
      <c r="C33" s="293"/>
      <c r="D33" s="293"/>
      <c r="E33" s="211"/>
      <c r="F33" s="203" t="s">
        <v>295</v>
      </c>
      <c r="G33" s="203" t="s">
        <v>294</v>
      </c>
      <c r="H33" s="637" t="s">
        <v>296</v>
      </c>
      <c r="I33" s="637"/>
      <c r="J33" s="637"/>
      <c r="K33" s="637"/>
      <c r="L33" s="637"/>
      <c r="M33" s="637"/>
      <c r="N33" s="289"/>
      <c r="O33" s="203" t="s">
        <v>217</v>
      </c>
      <c r="P33" s="203" t="s">
        <v>294</v>
      </c>
      <c r="Q33" s="638" t="s">
        <v>185</v>
      </c>
      <c r="R33" s="638"/>
      <c r="S33" s="638"/>
      <c r="T33" s="638"/>
      <c r="U33" s="638"/>
      <c r="V33" s="195"/>
      <c r="W33" s="203" t="s">
        <v>308</v>
      </c>
      <c r="X33" s="203" t="s">
        <v>294</v>
      </c>
      <c r="Y33" s="637" t="s">
        <v>309</v>
      </c>
      <c r="Z33" s="637"/>
      <c r="AA33" s="637"/>
      <c r="AB33" s="637"/>
      <c r="AC33" s="637"/>
      <c r="AD33" s="637"/>
      <c r="AE33" s="289"/>
      <c r="AF33" s="289"/>
      <c r="AG33" s="289"/>
      <c r="AH33" s="289"/>
      <c r="AI33" s="289"/>
      <c r="AJ33" s="289"/>
      <c r="AK33" s="217"/>
      <c r="AL33" s="217"/>
      <c r="AM33" s="212"/>
      <c r="AN33" s="270"/>
      <c r="AO33" s="291"/>
      <c r="AP33" s="291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70"/>
      <c r="BU33" s="671">
        <v>6</v>
      </c>
      <c r="BV33" s="672"/>
      <c r="BW33" s="668">
        <v>1</v>
      </c>
      <c r="BX33" s="669"/>
    </row>
    <row r="34" spans="1:53" ht="24.75" customHeight="1" thickBot="1">
      <c r="A34" s="636" t="s">
        <v>327</v>
      </c>
      <c r="B34" s="636"/>
      <c r="C34" s="636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257"/>
      <c r="Q34" s="635" t="s">
        <v>328</v>
      </c>
      <c r="R34" s="635"/>
      <c r="S34" s="635"/>
      <c r="T34" s="635"/>
      <c r="U34" s="635"/>
      <c r="V34" s="635"/>
      <c r="W34" s="635"/>
      <c r="X34" s="635"/>
      <c r="Y34" s="635"/>
      <c r="Z34" s="635"/>
      <c r="AA34" s="635"/>
      <c r="AB34" s="635"/>
      <c r="AC34" s="257"/>
      <c r="AD34" s="639" t="s">
        <v>311</v>
      </c>
      <c r="AE34" s="639"/>
      <c r="AF34" s="639"/>
      <c r="AG34" s="639"/>
      <c r="AH34" s="639"/>
      <c r="AI34" s="639"/>
      <c r="AJ34" s="639"/>
      <c r="AK34" s="639"/>
      <c r="AL34" s="639"/>
      <c r="AM34" s="639"/>
      <c r="AN34" s="639"/>
      <c r="AO34" s="639"/>
      <c r="AP34" s="639"/>
      <c r="AQ34" s="639"/>
      <c r="AR34" s="639"/>
      <c r="AS34" s="639"/>
      <c r="AT34" s="639"/>
      <c r="AU34" s="639"/>
      <c r="AV34" s="639"/>
      <c r="AW34" s="639"/>
      <c r="AX34" s="639"/>
      <c r="AY34" s="639"/>
      <c r="AZ34" s="639"/>
      <c r="BA34" s="639"/>
    </row>
    <row r="35" spans="1:54" s="241" customFormat="1" ht="109.5" customHeight="1" thickBot="1">
      <c r="A35" s="258" t="s">
        <v>263</v>
      </c>
      <c r="B35" s="634" t="s">
        <v>280</v>
      </c>
      <c r="C35" s="630"/>
      <c r="D35" s="628" t="s">
        <v>376</v>
      </c>
      <c r="E35" s="629"/>
      <c r="F35" s="628" t="s">
        <v>282</v>
      </c>
      <c r="G35" s="629"/>
      <c r="H35" s="628" t="s">
        <v>260</v>
      </c>
      <c r="I35" s="629"/>
      <c r="J35" s="628" t="s">
        <v>309</v>
      </c>
      <c r="K35" s="629"/>
      <c r="L35" s="630" t="s">
        <v>185</v>
      </c>
      <c r="M35" s="631"/>
      <c r="N35" s="632" t="s">
        <v>281</v>
      </c>
      <c r="O35" s="633"/>
      <c r="P35" s="294"/>
      <c r="Q35" s="596" t="s">
        <v>267</v>
      </c>
      <c r="R35" s="597"/>
      <c r="S35" s="597"/>
      <c r="T35" s="597"/>
      <c r="U35" s="597"/>
      <c r="V35" s="597"/>
      <c r="W35" s="597"/>
      <c r="X35" s="597"/>
      <c r="Y35" s="612"/>
      <c r="Z35" s="283" t="s">
        <v>32</v>
      </c>
      <c r="AA35" s="284" t="s">
        <v>266</v>
      </c>
      <c r="AB35" s="285" t="s">
        <v>310</v>
      </c>
      <c r="AC35" s="295"/>
      <c r="AD35" s="596" t="s">
        <v>329</v>
      </c>
      <c r="AE35" s="597"/>
      <c r="AF35" s="597"/>
      <c r="AG35" s="597"/>
      <c r="AH35" s="597"/>
      <c r="AI35" s="597"/>
      <c r="AJ35" s="597"/>
      <c r="AK35" s="597"/>
      <c r="AL35" s="597"/>
      <c r="AM35" s="597"/>
      <c r="AN35" s="597" t="s">
        <v>330</v>
      </c>
      <c r="AO35" s="597"/>
      <c r="AP35" s="597"/>
      <c r="AQ35" s="597"/>
      <c r="AR35" s="597"/>
      <c r="AS35" s="597"/>
      <c r="AT35" s="597"/>
      <c r="AU35" s="597"/>
      <c r="AV35" s="597"/>
      <c r="AW35" s="597"/>
      <c r="AX35" s="597"/>
      <c r="AY35" s="612"/>
      <c r="AZ35" s="283" t="s">
        <v>32</v>
      </c>
      <c r="BA35" s="285" t="s">
        <v>266</v>
      </c>
      <c r="BB35" s="233"/>
    </row>
    <row r="36" spans="1:54" s="241" customFormat="1" ht="34.5" customHeight="1" thickBot="1">
      <c r="A36" s="259" t="s">
        <v>198</v>
      </c>
      <c r="B36" s="616">
        <v>32</v>
      </c>
      <c r="C36" s="581"/>
      <c r="D36" s="576">
        <v>2</v>
      </c>
      <c r="E36" s="615"/>
      <c r="F36" s="576">
        <v>1</v>
      </c>
      <c r="G36" s="615"/>
      <c r="H36" s="576"/>
      <c r="I36" s="615"/>
      <c r="J36" s="576"/>
      <c r="K36" s="615"/>
      <c r="L36" s="581">
        <v>17</v>
      </c>
      <c r="M36" s="618"/>
      <c r="N36" s="591">
        <f>SUM(B36:M36)</f>
        <v>52</v>
      </c>
      <c r="O36" s="592"/>
      <c r="P36" s="296"/>
      <c r="Q36" s="619" t="s">
        <v>389</v>
      </c>
      <c r="R36" s="620"/>
      <c r="S36" s="620"/>
      <c r="T36" s="620"/>
      <c r="U36" s="620"/>
      <c r="V36" s="620"/>
      <c r="W36" s="620"/>
      <c r="X36" s="620"/>
      <c r="Y36" s="621"/>
      <c r="Z36" s="387">
        <v>7</v>
      </c>
      <c r="AA36" s="388">
        <v>16</v>
      </c>
      <c r="AB36" s="389">
        <v>3</v>
      </c>
      <c r="AC36" s="295"/>
      <c r="AD36" s="622"/>
      <c r="AE36" s="623"/>
      <c r="AF36" s="623"/>
      <c r="AG36" s="623"/>
      <c r="AH36" s="623"/>
      <c r="AI36" s="623"/>
      <c r="AJ36" s="623"/>
      <c r="AK36" s="623"/>
      <c r="AL36" s="623"/>
      <c r="AM36" s="623"/>
      <c r="AN36" s="625"/>
      <c r="AO36" s="626"/>
      <c r="AP36" s="626"/>
      <c r="AQ36" s="626"/>
      <c r="AR36" s="626"/>
      <c r="AS36" s="626"/>
      <c r="AT36" s="626"/>
      <c r="AU36" s="626"/>
      <c r="AV36" s="626"/>
      <c r="AW36" s="626"/>
      <c r="AX36" s="626"/>
      <c r="AY36" s="627"/>
      <c r="AZ36" s="624"/>
      <c r="BA36" s="617"/>
      <c r="BB36" s="233"/>
    </row>
    <row r="37" spans="1:54" s="241" customFormat="1" ht="34.5" customHeight="1">
      <c r="A37" s="260" t="s">
        <v>200</v>
      </c>
      <c r="B37" s="589">
        <v>32</v>
      </c>
      <c r="C37" s="588"/>
      <c r="D37" s="548">
        <v>2</v>
      </c>
      <c r="E37" s="588"/>
      <c r="F37" s="548">
        <v>2</v>
      </c>
      <c r="G37" s="588"/>
      <c r="H37" s="548"/>
      <c r="I37" s="588"/>
      <c r="J37" s="548"/>
      <c r="K37" s="588"/>
      <c r="L37" s="548">
        <v>16</v>
      </c>
      <c r="M37" s="613"/>
      <c r="N37" s="591">
        <f>SUM(B37:M37)</f>
        <v>52</v>
      </c>
      <c r="O37" s="592"/>
      <c r="P37" s="296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97"/>
      <c r="AC37" s="295"/>
      <c r="AD37" s="602"/>
      <c r="AE37" s="603"/>
      <c r="AF37" s="603"/>
      <c r="AG37" s="603"/>
      <c r="AH37" s="603"/>
      <c r="AI37" s="603"/>
      <c r="AJ37" s="603"/>
      <c r="AK37" s="603"/>
      <c r="AL37" s="603"/>
      <c r="AM37" s="603"/>
      <c r="AN37" s="606"/>
      <c r="AO37" s="607"/>
      <c r="AP37" s="607"/>
      <c r="AQ37" s="607"/>
      <c r="AR37" s="607"/>
      <c r="AS37" s="607"/>
      <c r="AT37" s="607"/>
      <c r="AU37" s="607"/>
      <c r="AV37" s="607"/>
      <c r="AW37" s="607"/>
      <c r="AX37" s="607"/>
      <c r="AY37" s="608"/>
      <c r="AZ37" s="616"/>
      <c r="BA37" s="618"/>
      <c r="BB37" s="233"/>
    </row>
    <row r="38" spans="1:54" s="241" customFormat="1" ht="34.5" customHeight="1">
      <c r="A38" s="260" t="s">
        <v>334</v>
      </c>
      <c r="B38" s="589">
        <v>32</v>
      </c>
      <c r="C38" s="588"/>
      <c r="D38" s="548">
        <v>2</v>
      </c>
      <c r="E38" s="588"/>
      <c r="F38" s="548">
        <v>1</v>
      </c>
      <c r="G38" s="588"/>
      <c r="H38" s="548"/>
      <c r="I38" s="588"/>
      <c r="J38" s="548"/>
      <c r="K38" s="588"/>
      <c r="L38" s="548">
        <v>17</v>
      </c>
      <c r="M38" s="613"/>
      <c r="N38" s="591">
        <f>SUM(B38:M38)</f>
        <v>52</v>
      </c>
      <c r="O38" s="592"/>
      <c r="P38" s="296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98"/>
      <c r="AC38" s="295"/>
      <c r="AD38" s="602"/>
      <c r="AE38" s="603"/>
      <c r="AF38" s="603"/>
      <c r="AG38" s="603"/>
      <c r="AH38" s="603"/>
      <c r="AI38" s="603"/>
      <c r="AJ38" s="603"/>
      <c r="AK38" s="603"/>
      <c r="AL38" s="603"/>
      <c r="AM38" s="603"/>
      <c r="AN38" s="606"/>
      <c r="AO38" s="607"/>
      <c r="AP38" s="607"/>
      <c r="AQ38" s="607"/>
      <c r="AR38" s="607"/>
      <c r="AS38" s="607"/>
      <c r="AT38" s="607"/>
      <c r="AU38" s="607"/>
      <c r="AV38" s="607"/>
      <c r="AW38" s="607"/>
      <c r="AX38" s="607"/>
      <c r="AY38" s="608"/>
      <c r="AZ38" s="562"/>
      <c r="BA38" s="600"/>
      <c r="BB38" s="233"/>
    </row>
    <row r="39" spans="1:54" s="241" customFormat="1" ht="34.5" customHeight="1" thickBot="1">
      <c r="A39" s="261" t="s">
        <v>202</v>
      </c>
      <c r="B39" s="595"/>
      <c r="C39" s="614"/>
      <c r="D39" s="598">
        <v>1</v>
      </c>
      <c r="E39" s="599"/>
      <c r="F39" s="598"/>
      <c r="G39" s="599"/>
      <c r="H39" s="598">
        <v>16</v>
      </c>
      <c r="I39" s="599"/>
      <c r="J39" s="598"/>
      <c r="K39" s="599"/>
      <c r="L39" s="614">
        <v>5</v>
      </c>
      <c r="M39" s="601"/>
      <c r="N39" s="591">
        <f>SUM(B39:M39)</f>
        <v>22</v>
      </c>
      <c r="O39" s="592"/>
      <c r="P39" s="296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95"/>
      <c r="AD39" s="602"/>
      <c r="AE39" s="603"/>
      <c r="AF39" s="603"/>
      <c r="AG39" s="603"/>
      <c r="AH39" s="603"/>
      <c r="AI39" s="603"/>
      <c r="AJ39" s="603"/>
      <c r="AK39" s="603"/>
      <c r="AL39" s="603"/>
      <c r="AM39" s="603"/>
      <c r="AN39" s="606"/>
      <c r="AO39" s="607"/>
      <c r="AP39" s="607"/>
      <c r="AQ39" s="607"/>
      <c r="AR39" s="607"/>
      <c r="AS39" s="607"/>
      <c r="AT39" s="607"/>
      <c r="AU39" s="607"/>
      <c r="AV39" s="607"/>
      <c r="AW39" s="607"/>
      <c r="AX39" s="607"/>
      <c r="AY39" s="608"/>
      <c r="AZ39" s="562"/>
      <c r="BA39" s="600"/>
      <c r="BB39" s="233"/>
    </row>
    <row r="40" spans="1:54" s="241" customFormat="1" ht="34.5" customHeight="1" thickBot="1">
      <c r="A40" s="262" t="s">
        <v>265</v>
      </c>
      <c r="B40" s="596">
        <f>SUM(B36:C39)</f>
        <v>96</v>
      </c>
      <c r="C40" s="597"/>
      <c r="D40" s="593">
        <f>SUM(D36:E39)</f>
        <v>7</v>
      </c>
      <c r="E40" s="594"/>
      <c r="F40" s="593">
        <f>SUM(F36:G39)</f>
        <v>4</v>
      </c>
      <c r="G40" s="594"/>
      <c r="H40" s="593">
        <f>SUM(H36:I39)</f>
        <v>16</v>
      </c>
      <c r="I40" s="594"/>
      <c r="J40" s="593"/>
      <c r="K40" s="594"/>
      <c r="L40" s="597">
        <f>SUM(L36:M39)</f>
        <v>55</v>
      </c>
      <c r="M40" s="612"/>
      <c r="N40" s="596">
        <f>SUM(N36:O39)</f>
        <v>178</v>
      </c>
      <c r="O40" s="612"/>
      <c r="P40" s="296"/>
      <c r="Q40" s="257"/>
      <c r="R40" s="299"/>
      <c r="S40" s="299"/>
      <c r="T40" s="299"/>
      <c r="U40" s="257"/>
      <c r="V40" s="257"/>
      <c r="W40" s="257"/>
      <c r="X40" s="257"/>
      <c r="Y40" s="257"/>
      <c r="Z40" s="257"/>
      <c r="AA40" s="257"/>
      <c r="AB40" s="257"/>
      <c r="AC40" s="295"/>
      <c r="AD40" s="604"/>
      <c r="AE40" s="605"/>
      <c r="AF40" s="605"/>
      <c r="AG40" s="605"/>
      <c r="AH40" s="605"/>
      <c r="AI40" s="605"/>
      <c r="AJ40" s="605"/>
      <c r="AK40" s="605"/>
      <c r="AL40" s="605"/>
      <c r="AM40" s="605"/>
      <c r="AN40" s="609"/>
      <c r="AO40" s="610"/>
      <c r="AP40" s="610"/>
      <c r="AQ40" s="610"/>
      <c r="AR40" s="610"/>
      <c r="AS40" s="610"/>
      <c r="AT40" s="610"/>
      <c r="AU40" s="610"/>
      <c r="AV40" s="610"/>
      <c r="AW40" s="610"/>
      <c r="AX40" s="610"/>
      <c r="AY40" s="611"/>
      <c r="AZ40" s="595"/>
      <c r="BA40" s="601"/>
      <c r="BB40" s="233"/>
    </row>
    <row r="41" spans="1:53" ht="12.75">
      <c r="A41" s="257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</row>
    <row r="42" spans="1:53" ht="15.75" customHeight="1">
      <c r="A42" s="257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</row>
    <row r="43" spans="1:53" ht="12.75">
      <c r="A43" s="257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</row>
    <row r="44" spans="1:53" ht="12.75">
      <c r="A44" s="257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</row>
  </sheetData>
  <sheetProtection/>
  <mergeCells count="125">
    <mergeCell ref="BW33:BX33"/>
    <mergeCell ref="AW21:BA21"/>
    <mergeCell ref="AS14:AZ14"/>
    <mergeCell ref="BU33:BV33"/>
    <mergeCell ref="AS21:AV21"/>
    <mergeCell ref="BH17:BN17"/>
    <mergeCell ref="BH15:BO15"/>
    <mergeCell ref="A20:BA20"/>
    <mergeCell ref="F18:J18"/>
    <mergeCell ref="N14:AK14"/>
    <mergeCell ref="H5:J6"/>
    <mergeCell ref="AS13:AZ13"/>
    <mergeCell ref="BE14:BO14"/>
    <mergeCell ref="F10:J10"/>
    <mergeCell ref="N10:AK10"/>
    <mergeCell ref="AS12:AZ12"/>
    <mergeCell ref="F12:J12"/>
    <mergeCell ref="N12:AK12"/>
    <mergeCell ref="AN12:AR12"/>
    <mergeCell ref="AN14:AR14"/>
    <mergeCell ref="AS1:BA1"/>
    <mergeCell ref="A2:J2"/>
    <mergeCell ref="AP2:BA2"/>
    <mergeCell ref="A3:J3"/>
    <mergeCell ref="AP3:BA3"/>
    <mergeCell ref="A4:J4"/>
    <mergeCell ref="AP4:BA4"/>
    <mergeCell ref="AP5:BA5"/>
    <mergeCell ref="AP6:AY6"/>
    <mergeCell ref="A7:BA7"/>
    <mergeCell ref="A5:G6"/>
    <mergeCell ref="A8:BA8"/>
    <mergeCell ref="F16:J16"/>
    <mergeCell ref="N13:AK13"/>
    <mergeCell ref="F14:J14"/>
    <mergeCell ref="N11:AK11"/>
    <mergeCell ref="A9:BA9"/>
    <mergeCell ref="AN16:AR16"/>
    <mergeCell ref="N15:AK15"/>
    <mergeCell ref="AS15:BA15"/>
    <mergeCell ref="N17:AK17"/>
    <mergeCell ref="BE18:BN18"/>
    <mergeCell ref="AQ17:BA17"/>
    <mergeCell ref="AS16:AZ16"/>
    <mergeCell ref="BE16:BO16"/>
    <mergeCell ref="N18:AK18"/>
    <mergeCell ref="AJ21:AN21"/>
    <mergeCell ref="X21:AA21"/>
    <mergeCell ref="S21:W21"/>
    <mergeCell ref="AB21:AE21"/>
    <mergeCell ref="K21:N21"/>
    <mergeCell ref="BG19:BN19"/>
    <mergeCell ref="A31:E31"/>
    <mergeCell ref="A21:A24"/>
    <mergeCell ref="H31:M31"/>
    <mergeCell ref="B21:E21"/>
    <mergeCell ref="F21:J21"/>
    <mergeCell ref="AS18:AZ18"/>
    <mergeCell ref="N19:AK19"/>
    <mergeCell ref="AO21:AR21"/>
    <mergeCell ref="O21:R21"/>
    <mergeCell ref="AF21:AI21"/>
    <mergeCell ref="Y31:AD31"/>
    <mergeCell ref="H33:M33"/>
    <mergeCell ref="Q33:U33"/>
    <mergeCell ref="Q31:U31"/>
    <mergeCell ref="Y33:AD33"/>
    <mergeCell ref="AD34:BA34"/>
    <mergeCell ref="B35:C35"/>
    <mergeCell ref="D35:E35"/>
    <mergeCell ref="F35:G35"/>
    <mergeCell ref="H35:I35"/>
    <mergeCell ref="Q34:AB34"/>
    <mergeCell ref="A34:O34"/>
    <mergeCell ref="L37:M37"/>
    <mergeCell ref="L36:M36"/>
    <mergeCell ref="N37:O37"/>
    <mergeCell ref="J36:K36"/>
    <mergeCell ref="J37:K37"/>
    <mergeCell ref="J35:K35"/>
    <mergeCell ref="L35:M35"/>
    <mergeCell ref="N35:O35"/>
    <mergeCell ref="N36:O36"/>
    <mergeCell ref="BA36:BA37"/>
    <mergeCell ref="Q35:Y35"/>
    <mergeCell ref="AD35:AM35"/>
    <mergeCell ref="Q36:Y36"/>
    <mergeCell ref="AD36:AM37"/>
    <mergeCell ref="AZ36:AZ37"/>
    <mergeCell ref="AN35:AY35"/>
    <mergeCell ref="AN36:AY37"/>
    <mergeCell ref="B37:C37"/>
    <mergeCell ref="D37:E37"/>
    <mergeCell ref="F37:G37"/>
    <mergeCell ref="H37:I37"/>
    <mergeCell ref="F36:G36"/>
    <mergeCell ref="H36:I36"/>
    <mergeCell ref="B36:C36"/>
    <mergeCell ref="D36:E36"/>
    <mergeCell ref="H40:I40"/>
    <mergeCell ref="D38:E38"/>
    <mergeCell ref="F38:G38"/>
    <mergeCell ref="H38:I38"/>
    <mergeCell ref="B39:C39"/>
    <mergeCell ref="D39:E39"/>
    <mergeCell ref="F39:G39"/>
    <mergeCell ref="H39:I39"/>
    <mergeCell ref="BA38:BA40"/>
    <mergeCell ref="AD38:AM40"/>
    <mergeCell ref="AN38:AY40"/>
    <mergeCell ref="N40:O40"/>
    <mergeCell ref="N39:O39"/>
    <mergeCell ref="L38:M38"/>
    <mergeCell ref="L39:M39"/>
    <mergeCell ref="L40:M40"/>
    <mergeCell ref="J38:K38"/>
    <mergeCell ref="B38:C38"/>
    <mergeCell ref="N16:AK16"/>
    <mergeCell ref="N38:O38"/>
    <mergeCell ref="J40:K40"/>
    <mergeCell ref="AZ38:AZ40"/>
    <mergeCell ref="B40:C40"/>
    <mergeCell ref="D40:E40"/>
    <mergeCell ref="J39:K39"/>
    <mergeCell ref="F40:G40"/>
  </mergeCells>
  <printOptions horizontalCentered="1"/>
  <pageMargins left="0.3937007874015748" right="0.1968503937007874" top="0.3937007874015748" bottom="0.3937007874015748" header="0.31496062992125984" footer="0.31496062992125984"/>
  <pageSetup fitToHeight="0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679" t="s">
        <v>233</v>
      </c>
      <c r="D2" s="680"/>
      <c r="E2" s="680"/>
      <c r="F2" s="680"/>
      <c r="G2" s="681"/>
      <c r="H2" s="679" t="s">
        <v>0</v>
      </c>
      <c r="I2" s="680"/>
      <c r="J2" s="680"/>
      <c r="K2" s="680"/>
      <c r="L2" s="680"/>
      <c r="M2" s="680"/>
      <c r="N2" s="681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682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683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683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676" t="s">
        <v>249</v>
      </c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8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684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Пользователь</cp:lastModifiedBy>
  <cp:lastPrinted>2020-08-06T07:14:27Z</cp:lastPrinted>
  <dcterms:created xsi:type="dcterms:W3CDTF">1999-02-26T10:19:35Z</dcterms:created>
  <dcterms:modified xsi:type="dcterms:W3CDTF">2021-05-05T07:21:16Z</dcterms:modified>
  <cp:category/>
  <cp:version/>
  <cp:contentType/>
  <cp:contentStatus/>
</cp:coreProperties>
</file>