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6735" firstSheet="2" activeTab="2"/>
  </bookViews>
  <sheets>
    <sheet name="K_PGS_01 (3)" sheetId="1" state="hidden" r:id="rId1"/>
    <sheet name="K_PGS_03" sheetId="2" state="hidden" r:id="rId2"/>
    <sheet name="ГРАФІК" sheetId="3" r:id="rId3"/>
    <sheet name="ПЛАН НП" sheetId="4" r:id="rId4"/>
    <sheet name="RUPpgs03_з триместрами" sheetId="5" state="hidden" r:id="rId5"/>
  </sheets>
  <definedNames>
    <definedName name="_xlnm.Print_Titles" localSheetId="3">'ПЛАН НП'!$4:$10</definedName>
    <definedName name="_xlnm.Print_Area" localSheetId="0">'K_PGS_01 (3)'!$A$1:$BJ$27</definedName>
    <definedName name="_xlnm.Print_Area" localSheetId="1">'K_PGS_03'!$A$1:$BJ$27</definedName>
    <definedName name="_xlnm.Print_Area" localSheetId="2">'ГРАФІК'!$A$2:$BD$47</definedName>
    <definedName name="_xlnm.Print_Area" localSheetId="3">'ПЛАН НП'!$A$3:$BD$46</definedName>
  </definedNames>
  <calcPr fullCalcOnLoad="1"/>
</workbook>
</file>

<file path=xl/sharedStrings.xml><?xml version="1.0" encoding="utf-8"?>
<sst xmlns="http://schemas.openxmlformats.org/spreadsheetml/2006/main" count="889" uniqueCount="420">
  <si>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</si>
  <si>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</si>
  <si>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</si>
  <si>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</si>
  <si>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</si>
  <si>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</si>
  <si>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</si>
  <si>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</si>
  <si>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</si>
  <si>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</si>
  <si>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</si>
  <si>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</si>
  <si>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</si>
  <si>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</si>
  <si>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</si>
  <si>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</si>
  <si>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</si>
  <si>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</si>
  <si>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</si>
  <si>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</si>
  <si>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</si>
  <si>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</si>
  <si>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</si>
  <si>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</si>
  <si>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</si>
  <si>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</si>
  <si>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</si>
  <si>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</si>
  <si>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</si>
  <si>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</si>
  <si>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</si>
  <si>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</si>
  <si>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</si>
  <si>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</si>
  <si>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</si>
  <si>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</si>
  <si>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</si>
  <si>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</si>
  <si>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</si>
  <si>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</si>
  <si>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</si>
  <si>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</si>
  <si>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</si>
  <si>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</si>
  <si>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</si>
  <si>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</si>
  <si>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</si>
  <si>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</si>
  <si>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</si>
  <si>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</si>
  <si>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</si>
  <si>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</si>
  <si>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</si>
  <si>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</si>
  <si>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</si>
  <si>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</si>
  <si>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</si>
  <si>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</si>
  <si>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</si>
  <si>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</si>
  <si>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</si>
  <si>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</si>
  <si>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</si>
  <si>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</si>
  <si>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</si>
  <si>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</si>
  <si>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</si>
  <si>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</si>
  <si>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</si>
  <si>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</si>
  <si>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</si>
  <si>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</si>
  <si>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</si>
  <si>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</si>
  <si>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</si>
  <si>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</si>
  <si>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</si>
  <si>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</si>
  <si>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</si>
  <si>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</si>
  <si>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</si>
  <si>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</si>
  <si>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</si>
  <si>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</si>
  <si>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</si>
  <si>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</si>
  <si>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</si>
  <si>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</si>
  <si>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</si>
  <si>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</si>
  <si>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</si>
  <si>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</si>
  <si>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</si>
  <si>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</si>
  <si>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</si>
  <si>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</si>
  <si>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</si>
  <si>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</si>
  <si>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</si>
  <si>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</si>
  <si>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</si>
  <si>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</si>
  <si>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</si>
  <si>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</si>
  <si>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</si>
  <si>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</si>
  <si>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</si>
  <si>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</si>
  <si>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</si>
  <si>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</si>
  <si>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</si>
  <si>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</si>
  <si>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</si>
  <si>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</si>
  <si>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</si>
  <si>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</si>
  <si>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</si>
  <si>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</si>
  <si>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</si>
  <si>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</si>
  <si>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</si>
  <si>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</si>
  <si>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</si>
  <si>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</si>
  <si>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</si>
  <si>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</si>
  <si>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</si>
  <si>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</si>
  <si>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</si>
  <si>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</si>
  <si>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</si>
  <si>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</si>
  <si>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</si>
  <si>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</si>
  <si>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</si>
  <si>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</si>
  <si>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</si>
  <si>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</si>
  <si>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</si>
  <si>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</si>
  <si>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</si>
  <si>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</si>
  <si>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</si>
  <si>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</si>
  <si>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</si>
  <si>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</si>
  <si>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</si>
  <si>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</si>
  <si>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</si>
  <si>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</si>
  <si>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</si>
  <si>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</si>
  <si>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</si>
  <si>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</si>
  <si>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</si>
  <si>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</si>
  <si>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</si>
  <si>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</si>
  <si>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</si>
  <si>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</si>
  <si>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</si>
  <si>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</si>
  <si>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</si>
  <si>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</si>
  <si>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</si>
  <si>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</si>
  <si>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</si>
  <si>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</si>
  <si>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</si>
  <si>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</si>
  <si>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</si>
  <si>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</si>
  <si>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</si>
  <si>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</si>
  <si>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</si>
  <si>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</si>
  <si>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</si>
  <si>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</si>
  <si>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</si>
  <si>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</si>
  <si>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</si>
  <si>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</si>
  <si>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</si>
  <si>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</si>
  <si>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</si>
  <si>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</si>
  <si>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</si>
  <si>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</si>
  <si>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</si>
  <si>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</si>
  <si>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</si>
  <si>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</si>
  <si>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</si>
  <si>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</si>
  <si>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</si>
  <si>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</si>
  <si>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</si>
  <si>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</si>
  <si>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</si>
  <si>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</si>
  <si>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</si>
  <si>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</si>
  <si>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</si>
  <si>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</si>
  <si>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</si>
  <si>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</si>
  <si>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</si>
  <si>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</si>
  <si>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</si>
  <si>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</si>
  <si>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</si>
  <si>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</si>
  <si>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</si>
  <si>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</si>
  <si>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</si>
  <si>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</si>
  <si>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</si>
  <si>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</si>
  <si>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</si>
  <si>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</si>
  <si>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</si>
  <si>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</si>
  <si>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</si>
  <si>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</si>
  <si>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</si>
  <si>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</si>
  <si>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</si>
  <si>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</si>
  <si>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</si>
  <si>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</si>
  <si>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</si>
  <si>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</si>
  <si>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</si>
  <si>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</si>
  <si>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</si>
  <si>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</si>
  <si>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</si>
  <si>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</si>
  <si>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</si>
  <si>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</si>
  <si>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</si>
  <si>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</si>
  <si>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</si>
  <si>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</si>
  <si>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</si>
  <si>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</si>
  <si>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</si>
  <si>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</si>
  <si>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</si>
  <si>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</si>
  <si>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</si>
  <si>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</si>
  <si>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</si>
  <si>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</si>
  <si>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</si>
  <si>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</si>
  <si>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</si>
  <si>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</si>
  <si>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</si>
  <si>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</si>
  <si>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Практика</t>
  </si>
  <si>
    <t>Розподіл за семестрами</t>
  </si>
  <si>
    <t>Кількість екзаменів</t>
  </si>
  <si>
    <t>Курс</t>
  </si>
  <si>
    <t>Разом</t>
  </si>
  <si>
    <t>Тижні</t>
  </si>
  <si>
    <t>Назва
 практики</t>
  </si>
  <si>
    <t>V. ПЛАН НАВЧАЛЬНОГО ПРОЦЕСУ</t>
  </si>
  <si>
    <t>Кількість годин</t>
  </si>
  <si>
    <t>проекти</t>
  </si>
  <si>
    <t>роботи</t>
  </si>
  <si>
    <t>у тому числі:</t>
  </si>
  <si>
    <t>лекції</t>
  </si>
  <si>
    <t>лабораторні</t>
  </si>
  <si>
    <t>I курс</t>
  </si>
  <si>
    <t>II курс</t>
  </si>
  <si>
    <t>III курс</t>
  </si>
  <si>
    <t>Загальна кількість</t>
  </si>
  <si>
    <t>Кількість кредитів ЄКТС</t>
  </si>
  <si>
    <t>Теоретичне 
навчання</t>
  </si>
  <si>
    <t>Усього</t>
  </si>
  <si>
    <t>Екзаменаційна 
сесія</t>
  </si>
  <si>
    <t>екзамени</t>
  </si>
  <si>
    <t>курсові</t>
  </si>
  <si>
    <t>заліки</t>
  </si>
  <si>
    <t>загальний обсяг</t>
  </si>
  <si>
    <t>всього</t>
  </si>
  <si>
    <t>аудиторних</t>
  </si>
  <si>
    <t>самостійна робота</t>
  </si>
  <si>
    <t>семестри</t>
  </si>
  <si>
    <t>МІНІСТЕРСТВО ОСВІТИ І НАУКИ УКРАЇНИ</t>
  </si>
  <si>
    <t>(шифр і назва галузі)</t>
  </si>
  <si>
    <t>(шифр і назва  спеціальності)</t>
  </si>
  <si>
    <t>-</t>
  </si>
  <si>
    <t>П</t>
  </si>
  <si>
    <t>Е</t>
  </si>
  <si>
    <t>Екзаменаційна сесія</t>
  </si>
  <si>
    <t>Н А В Ч А Л Ь Н И Й  П Л АН</t>
  </si>
  <si>
    <t>підготовки</t>
  </si>
  <si>
    <t>галузь знань</t>
  </si>
  <si>
    <t>спеціальність</t>
  </si>
  <si>
    <t xml:space="preserve">форма навчання </t>
  </si>
  <si>
    <t>Теоретичне навчання</t>
  </si>
  <si>
    <t>годин</t>
  </si>
  <si>
    <t>Перший проректор                                   ____________________________________________</t>
  </si>
  <si>
    <t>Завідувач випускової кафедри                 _____________________________________________</t>
  </si>
  <si>
    <t>Заліковий тиждень</t>
  </si>
  <si>
    <t>ЗТ</t>
  </si>
  <si>
    <t xml:space="preserve">Ректор </t>
  </si>
  <si>
    <t>(назва ступеню вищої освіти)</t>
  </si>
  <si>
    <t>ПА</t>
  </si>
  <si>
    <t>Підготовка до атестації</t>
  </si>
  <si>
    <t>А</t>
  </si>
  <si>
    <t>Атестація</t>
  </si>
  <si>
    <t>Кредити</t>
  </si>
  <si>
    <t xml:space="preserve"> IV.  АТЕСТАЦІЯ</t>
  </si>
  <si>
    <t>Директор ННІ                                          ____________________________________________</t>
  </si>
  <si>
    <t>Декан факультету                                    ____________________________________________</t>
  </si>
  <si>
    <t xml:space="preserve">                                                                                      (дата, підпис, прізвище та ініціали)</t>
  </si>
  <si>
    <t>М.П.</t>
  </si>
  <si>
    <t>практичні семінарські</t>
  </si>
  <si>
    <t>практичні, семінарські</t>
  </si>
  <si>
    <t>№ ___</t>
  </si>
  <si>
    <t>№ з/п</t>
  </si>
  <si>
    <t xml:space="preserve">розрахунково-графічні   та розрахункові роботи </t>
  </si>
  <si>
    <t>(назва)</t>
  </si>
  <si>
    <t>(роки і місяці)</t>
  </si>
  <si>
    <t>на основі____________________________</t>
  </si>
  <si>
    <t>(зазначається освітній рівень або ступень вищої освіти)</t>
  </si>
  <si>
    <t>ІІІ. ПРАКТИКА</t>
  </si>
  <si>
    <t>ІІ. ЗВЕДЕНІ ДАНІ ПРО БЮДЖЕТ ЧАСУ, тижні</t>
  </si>
  <si>
    <r>
      <t>ПОЗНАЧЕННЯ:</t>
    </r>
    <r>
      <rPr>
        <sz val="14"/>
        <rFont val="Times New Roman"/>
        <family val="1"/>
      </rPr>
      <t xml:space="preserve"> </t>
    </r>
  </si>
  <si>
    <t>Строк навчання______________________</t>
  </si>
  <si>
    <t>протокол  засідання</t>
  </si>
  <si>
    <t>_____________  С.М. Шкарлет</t>
  </si>
  <si>
    <t>НАЗВА НАВЧАЛЬНОЇ ДИСЦИПЛІНИ, ПРАКТИКИ, АТЕСТАЦІЇ</t>
  </si>
  <si>
    <t>IV курс</t>
  </si>
  <si>
    <t>контрольні роботи, реферати</t>
  </si>
  <si>
    <t>ІІІ</t>
  </si>
  <si>
    <t>ІV</t>
  </si>
  <si>
    <t>Розподіл часу в годинах  та кредитах за курсами і семестрами</t>
  </si>
  <si>
    <t>Усього з дисциплін загальної підготовки</t>
  </si>
  <si>
    <t>Усього з дисциплін професійної підготовки</t>
  </si>
  <si>
    <t>кредитів ЄКТС</t>
  </si>
  <si>
    <r>
      <t xml:space="preserve">5.1. </t>
    </r>
    <r>
      <rPr>
        <b/>
        <sz val="16"/>
        <rFont val="Times New Roman"/>
        <family val="1"/>
      </rPr>
      <t xml:space="preserve"> ЦИКЛ ЗАГАЛЬНОЇ ПІДГОТОВКИ </t>
    </r>
  </si>
  <si>
    <r>
      <t>5.1.1 БЛОК ОБОВ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ЯЗКОВИХ ДИСЦИПЛІН</t>
    </r>
  </si>
  <si>
    <t>5.2.ЦИКЛ ПРОФЕСІЙНОЇ ПІДГОТОВКИ</t>
  </si>
  <si>
    <t>5.2.1 БЛОК ОБОВ'ЯЗКОВИХ ДИСЦИПЛІН</t>
  </si>
  <si>
    <t>5.3. ПРАКТИЧНА ПІДГОТОВКА</t>
  </si>
  <si>
    <t>5.4. ПІДГОТОВКА ДО АТЕСТАЦІЇ</t>
  </si>
  <si>
    <t>Кількість аудиторних годин за семестр</t>
  </si>
  <si>
    <r>
      <t>Усього з обов</t>
    </r>
    <r>
      <rPr>
        <b/>
        <sz val="14"/>
        <rFont val="Calibri"/>
        <family val="2"/>
      </rPr>
      <t>'</t>
    </r>
    <r>
      <rPr>
        <b/>
        <sz val="14"/>
        <rFont val="Times New Roman"/>
        <family val="1"/>
      </rPr>
      <t>язкових дисциплін</t>
    </r>
  </si>
  <si>
    <t>Усього на практичну підготовку</t>
  </si>
  <si>
    <t>Усього на підготовку до атестації</t>
  </si>
  <si>
    <t>У</t>
  </si>
  <si>
    <t>Установча сесія</t>
  </si>
  <si>
    <t>Кваліфікація освітня ___________________</t>
  </si>
  <si>
    <t>ЗАТВЕРДЖЕНО</t>
  </si>
  <si>
    <t>ПОГОДЖУЮ</t>
  </si>
  <si>
    <t>освітня програма</t>
  </si>
  <si>
    <t xml:space="preserve">(освітньо-професійна, освітньо-наукова) </t>
  </si>
  <si>
    <t>(назва  освітньої програми)</t>
  </si>
  <si>
    <t>І . ГРАФІК НАВЧАЛЬНОГО ПРОЦЕСУ</t>
  </si>
  <si>
    <t>Форма атестації (атестаційний іспит, кваліфікаційна робота, єдиний державний кваліфікаційний іспит)</t>
  </si>
  <si>
    <t>5.2.2 БЛОК НАВЧАЛЬНИХ  ДИСЦИПЛІН ЗА ВІЛЬНИМ ВИБОРОМ ЗДОБУВАЧА ВИЩОЇ ОСВІТИ</t>
  </si>
  <si>
    <t>(очна (денна, вечірня), заочна )</t>
  </si>
  <si>
    <t>Національний  університет "Чернігівська політехніка"</t>
  </si>
  <si>
    <t>вченої ради</t>
  </si>
  <si>
    <t xml:space="preserve">“___”__________202__ року  </t>
  </si>
  <si>
    <t xml:space="preserve">“____”____________202__ року  </t>
  </si>
  <si>
    <t>Усього з дисциплін за вільним вибором здобувача вищої освіти</t>
  </si>
  <si>
    <t>третій освітньо - науковий рівень</t>
  </si>
  <si>
    <t>доктор філософії</t>
  </si>
  <si>
    <t xml:space="preserve">4 роки </t>
  </si>
  <si>
    <t>другого (магістерського) рівня</t>
  </si>
  <si>
    <t>Іноземна мова для наукового спілкування</t>
  </si>
  <si>
    <t>3</t>
  </si>
  <si>
    <t>Філософія науки і культури</t>
  </si>
  <si>
    <t>8</t>
  </si>
  <si>
    <t>Методологія, організація та технологія наукових досліджень</t>
  </si>
  <si>
    <t>ОК 1</t>
  </si>
  <si>
    <t>ОК 2</t>
  </si>
  <si>
    <t>ОК 3</t>
  </si>
  <si>
    <t>ОК 4</t>
  </si>
  <si>
    <t>ОК 5</t>
  </si>
  <si>
    <t>ОК 6</t>
  </si>
  <si>
    <t>ОК 9</t>
  </si>
  <si>
    <t>Навчально-педагогічна практика</t>
  </si>
  <si>
    <t>4</t>
  </si>
  <si>
    <t>ВБ 1.1</t>
  </si>
  <si>
    <t>ВБ 1.2</t>
  </si>
  <si>
    <t>ВБ 2.1</t>
  </si>
  <si>
    <t>ВБ 2.2</t>
  </si>
  <si>
    <t>ВБ 3.1</t>
  </si>
  <si>
    <t>ВБ 3.2</t>
  </si>
  <si>
    <t>ВБ 1.3</t>
  </si>
  <si>
    <t>ВБ 3.3</t>
  </si>
  <si>
    <t xml:space="preserve"> заочна </t>
  </si>
  <si>
    <t>82</t>
  </si>
  <si>
    <t>2</t>
  </si>
  <si>
    <t>10</t>
  </si>
  <si>
    <t xml:space="preserve">     Години практики (проведення аспірантом аудиторних занять для здобувачів очної форми навчання) - відпрацьовуються протягом семестру</t>
  </si>
  <si>
    <t>Примітка:</t>
  </si>
  <si>
    <t>О.О. Новомлинець</t>
  </si>
  <si>
    <t>Статистичні методи обробки інформації</t>
  </si>
  <si>
    <t>Математичне та імітаційне моделювання складних систем</t>
  </si>
  <si>
    <t>Інформаційні системи і технології в наукових дослідженнях</t>
  </si>
  <si>
    <t>ВБ 2.3</t>
  </si>
  <si>
    <t>Нелінійні системи автоматичного управління</t>
  </si>
  <si>
    <t xml:space="preserve">Сучасні системи регулювання електроприводу </t>
  </si>
  <si>
    <t>Методи розрахунку процесів в системах силової електроніки</t>
  </si>
  <si>
    <t>Методи формування раціональних складних електроенергетичних систем та електротехнічних комплексів.</t>
  </si>
  <si>
    <t>Нелінійні цифрові системи  автоматичного управління</t>
  </si>
  <si>
    <t>Спектральна теорія сигналів в системах силової електроніки</t>
  </si>
  <si>
    <t>Аналіз енергетичних та структурних станів електроенергетичних систем.</t>
  </si>
  <si>
    <t>80</t>
  </si>
  <si>
    <t>Висоенергоефектівні   перетворювачі</t>
  </si>
  <si>
    <t>Технічне, технологічне та інформаційне забезпечення функціонування електроенергетичних систем</t>
  </si>
  <si>
    <t>14 Електрична інженерія</t>
  </si>
  <si>
    <t xml:space="preserve">141 Електроенергетика, електротехніка та електромеханіка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</si>
</sst>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\ &quot;đ.&quot;;[Red]\-#,##0\ &quot;đ.&quot;"/>
    <numFmt numFmtId="191" formatCode="#,##0.00\ &quot;đ.&quot;;[Red]\-#,##0.00\ &quot;đ.&quot;"/>
    <numFmt numFmtId="192" formatCode="0.0"/>
    <numFmt numFmtId="193" formatCode="\1\.0"/>
    <numFmt numFmtId="194" formatCode="\1\.00"/>
    <numFmt numFmtId="195" formatCode="\2\.0"/>
    <numFmt numFmtId="196" formatCode="\3\.0"/>
    <numFmt numFmtId="197" formatCode="\3\.00"/>
  </numFmts>
  <fonts count="9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9"/>
      <name val="Times New Roman"/>
      <family val="1"/>
    </font>
    <font>
      <b/>
      <sz val="14"/>
      <name val="Arial Cyr"/>
      <family val="0"/>
    </font>
    <font>
      <b/>
      <sz val="26"/>
      <name val="Times New Roman"/>
      <family val="1"/>
    </font>
    <font>
      <b/>
      <sz val="2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8"/>
      <name val="Times New Roman"/>
      <family val="1"/>
    </font>
    <font>
      <b/>
      <sz val="14"/>
      <name val="Calibri"/>
      <family val="2"/>
    </font>
    <font>
      <b/>
      <sz val="12"/>
      <name val="Calibri"/>
      <family val="2"/>
    </font>
    <font>
      <b/>
      <sz val="13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u val="single"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62"/>
      <name val="Times New Roman"/>
      <family val="1"/>
    </font>
    <font>
      <sz val="8"/>
      <color indexed="44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3"/>
      <name val="Times New Roman"/>
      <family val="1"/>
    </font>
    <font>
      <sz val="8"/>
      <color theme="3" tint="0.5999900102615356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 style="thick"/>
    </border>
    <border>
      <left style="double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medium"/>
      <bottom style="double"/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2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15" fillId="0" borderId="0">
      <alignment/>
      <protection/>
    </xf>
    <xf numFmtId="0" fontId="21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6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195" fontId="0" fillId="0" borderId="11" xfId="0" applyNumberFormat="1" applyBorder="1" applyAlignment="1">
      <alignment/>
    </xf>
    <xf numFmtId="196" fontId="0" fillId="0" borderId="11" xfId="0" applyNumberFormat="1" applyBorder="1" applyAlignment="1">
      <alignment/>
    </xf>
    <xf numFmtId="197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93" fontId="0" fillId="0" borderId="22" xfId="0" applyNumberFormat="1" applyBorder="1" applyAlignment="1">
      <alignment horizontal="center"/>
    </xf>
    <xf numFmtId="194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93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197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92" fontId="17" fillId="0" borderId="13" xfId="0" applyNumberFormat="1" applyFont="1" applyBorder="1" applyAlignment="1">
      <alignment horizontal="center"/>
    </xf>
    <xf numFmtId="192" fontId="17" fillId="0" borderId="53" xfId="0" applyNumberFormat="1" applyFont="1" applyBorder="1" applyAlignment="1">
      <alignment/>
    </xf>
    <xf numFmtId="192" fontId="17" fillId="0" borderId="10" xfId="0" applyNumberFormat="1" applyFont="1" applyBorder="1" applyAlignment="1">
      <alignment/>
    </xf>
    <xf numFmtId="192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1" fillId="0" borderId="0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193" fontId="28" fillId="0" borderId="10" xfId="0" applyNumberFormat="1" applyFont="1" applyBorder="1" applyAlignment="1" applyProtection="1">
      <alignment horizontal="center"/>
      <protection locked="0"/>
    </xf>
    <xf numFmtId="0" fontId="28" fillId="0" borderId="10" xfId="0" applyFont="1" applyBorder="1" applyAlignment="1" applyProtection="1">
      <alignment/>
      <protection locked="0"/>
    </xf>
    <xf numFmtId="0" fontId="28" fillId="0" borderId="10" xfId="0" applyFont="1" applyBorder="1" applyAlignment="1" applyProtection="1">
      <alignment horizontal="center"/>
      <protection locked="0"/>
    </xf>
    <xf numFmtId="1" fontId="28" fillId="0" borderId="10" xfId="0" applyNumberFormat="1" applyFont="1" applyBorder="1" applyAlignment="1" applyProtection="1">
      <alignment horizontal="center"/>
      <protection locked="0"/>
    </xf>
    <xf numFmtId="0" fontId="28" fillId="0" borderId="57" xfId="0" applyFont="1" applyBorder="1" applyAlignment="1" applyProtection="1">
      <alignment horizontal="center"/>
      <protection locked="0"/>
    </xf>
    <xf numFmtId="195" fontId="28" fillId="0" borderId="10" xfId="0" applyNumberFormat="1" applyFont="1" applyBorder="1" applyAlignment="1" applyProtection="1">
      <alignment/>
      <protection locked="0"/>
    </xf>
    <xf numFmtId="0" fontId="28" fillId="0" borderId="10" xfId="0" applyNumberFormat="1" applyFont="1" applyBorder="1" applyAlignment="1" applyProtection="1">
      <alignment horizontal="center"/>
      <protection locked="0"/>
    </xf>
    <xf numFmtId="0" fontId="28" fillId="0" borderId="10" xfId="0" applyFont="1" applyBorder="1" applyAlignment="1">
      <alignment horizontal="center"/>
    </xf>
    <xf numFmtId="0" fontId="30" fillId="0" borderId="58" xfId="0" applyFont="1" applyBorder="1" applyAlignment="1">
      <alignment horizontal="center"/>
    </xf>
    <xf numFmtId="1" fontId="30" fillId="0" borderId="58" xfId="0" applyNumberFormat="1" applyFont="1" applyBorder="1" applyAlignment="1">
      <alignment horizontal="center"/>
    </xf>
    <xf numFmtId="195" fontId="30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" fontId="30" fillId="0" borderId="10" xfId="0" applyNumberFormat="1" applyFont="1" applyBorder="1" applyAlignment="1">
      <alignment horizontal="center"/>
    </xf>
    <xf numFmtId="195" fontId="30" fillId="0" borderId="59" xfId="0" applyNumberFormat="1" applyFont="1" applyBorder="1" applyAlignment="1">
      <alignment horizontal="center"/>
    </xf>
    <xf numFmtId="0" fontId="30" fillId="0" borderId="57" xfId="0" applyFont="1" applyBorder="1" applyAlignment="1">
      <alignment horizontal="center"/>
    </xf>
    <xf numFmtId="1" fontId="30" fillId="0" borderId="57" xfId="0" applyNumberFormat="1" applyFont="1" applyBorder="1" applyAlignment="1">
      <alignment horizontal="center"/>
    </xf>
    <xf numFmtId="195" fontId="30" fillId="0" borderId="0" xfId="0" applyNumberFormat="1" applyFont="1" applyBorder="1" applyAlignment="1">
      <alignment horizontal="center"/>
    </xf>
    <xf numFmtId="197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192" fontId="30" fillId="0" borderId="0" xfId="0" applyNumberFormat="1" applyFont="1" applyBorder="1" applyAlignment="1">
      <alignment horizontal="center"/>
    </xf>
    <xf numFmtId="0" fontId="28" fillId="0" borderId="60" xfId="0" applyFont="1" applyBorder="1" applyAlignment="1">
      <alignment horizontal="center"/>
    </xf>
    <xf numFmtId="0" fontId="23" fillId="0" borderId="0" xfId="0" applyFont="1" applyBorder="1" applyAlignment="1">
      <alignment/>
    </xf>
    <xf numFmtId="1" fontId="23" fillId="0" borderId="58" xfId="0" applyNumberFormat="1" applyFont="1" applyBorder="1" applyAlignment="1">
      <alignment horizontal="center"/>
    </xf>
    <xf numFmtId="0" fontId="28" fillId="0" borderId="10" xfId="53" applyFont="1" applyBorder="1" applyAlignment="1" applyProtection="1">
      <alignment wrapText="1"/>
      <protection hidden="1" locked="0"/>
    </xf>
    <xf numFmtId="1" fontId="91" fillId="0" borderId="58" xfId="0" applyNumberFormat="1" applyFont="1" applyBorder="1" applyAlignment="1">
      <alignment horizontal="center"/>
    </xf>
    <xf numFmtId="0" fontId="31" fillId="0" borderId="10" xfId="53" applyFont="1" applyBorder="1" applyAlignment="1" applyProtection="1">
      <alignment wrapText="1"/>
      <protection hidden="1" locked="0"/>
    </xf>
    <xf numFmtId="49" fontId="28" fillId="0" borderId="10" xfId="0" applyNumberFormat="1" applyFont="1" applyBorder="1" applyAlignment="1" applyProtection="1">
      <alignment horizontal="center"/>
      <protection locked="0"/>
    </xf>
    <xf numFmtId="49" fontId="28" fillId="0" borderId="57" xfId="0" applyNumberFormat="1" applyFont="1" applyBorder="1" applyAlignment="1" applyProtection="1">
      <alignment horizontal="center"/>
      <protection locked="0"/>
    </xf>
    <xf numFmtId="0" fontId="28" fillId="0" borderId="0" xfId="0" applyFont="1" applyFill="1" applyAlignment="1">
      <alignment/>
    </xf>
    <xf numFmtId="49" fontId="28" fillId="0" borderId="10" xfId="0" applyNumberFormat="1" applyFont="1" applyFill="1" applyBorder="1" applyAlignment="1" applyProtection="1">
      <alignment horizontal="center"/>
      <protection locked="0"/>
    </xf>
    <xf numFmtId="49" fontId="28" fillId="0" borderId="57" xfId="0" applyNumberFormat="1" applyFont="1" applyFill="1" applyBorder="1" applyAlignment="1" applyProtection="1">
      <alignment horizontal="center"/>
      <protection locked="0"/>
    </xf>
    <xf numFmtId="1" fontId="30" fillId="0" borderId="10" xfId="0" applyNumberFormat="1" applyFont="1" applyFill="1" applyBorder="1" applyAlignment="1">
      <alignment horizontal="center"/>
    </xf>
    <xf numFmtId="1" fontId="30" fillId="0" borderId="57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3" fillId="0" borderId="0" xfId="0" applyFont="1" applyAlignment="1">
      <alignment horizontal="left"/>
    </xf>
    <xf numFmtId="0" fontId="34" fillId="0" borderId="0" xfId="0" applyFont="1" applyAlignment="1">
      <alignment/>
    </xf>
    <xf numFmtId="0" fontId="23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6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7" fillId="0" borderId="61" xfId="0" applyFont="1" applyBorder="1" applyAlignment="1">
      <alignment horizontal="centerContinuous"/>
    </xf>
    <xf numFmtId="49" fontId="11" fillId="0" borderId="61" xfId="0" applyNumberFormat="1" applyFont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Continuous"/>
    </xf>
    <xf numFmtId="0" fontId="7" fillId="0" borderId="64" xfId="0" applyFont="1" applyBorder="1" applyAlignment="1">
      <alignment horizontal="centerContinuous"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10" xfId="0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0" fontId="7" fillId="0" borderId="51" xfId="0" applyFont="1" applyBorder="1" applyAlignment="1">
      <alignment horizontal="centerContinuous"/>
    </xf>
    <xf numFmtId="0" fontId="7" fillId="0" borderId="44" xfId="0" applyFont="1" applyBorder="1" applyAlignment="1">
      <alignment horizontal="centerContinuous"/>
    </xf>
    <xf numFmtId="0" fontId="7" fillId="0" borderId="65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6" fillId="0" borderId="33" xfId="0" applyFont="1" applyBorder="1" applyAlignment="1">
      <alignment horizontal="centerContinuous"/>
    </xf>
    <xf numFmtId="0" fontId="6" fillId="0" borderId="33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0" xfId="0" applyNumberFormat="1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192" fontId="29" fillId="0" borderId="0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42" fillId="0" borderId="0" xfId="0" applyFont="1" applyAlignment="1">
      <alignment horizontal="left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25" fillId="0" borderId="0" xfId="0" applyFont="1" applyAlignment="1">
      <alignment vertical="center"/>
    </xf>
    <xf numFmtId="0" fontId="44" fillId="0" borderId="0" xfId="0" applyFont="1" applyBorder="1" applyAlignment="1">
      <alignment/>
    </xf>
    <xf numFmtId="0" fontId="28" fillId="0" borderId="59" xfId="0" applyFont="1" applyBorder="1" applyAlignment="1">
      <alignment horizontal="center" textRotation="90"/>
    </xf>
    <xf numFmtId="49" fontId="28" fillId="0" borderId="59" xfId="0" applyNumberFormat="1" applyFont="1" applyBorder="1" applyAlignment="1">
      <alignment horizontal="center" textRotation="90" wrapText="1"/>
    </xf>
    <xf numFmtId="0" fontId="28" fillId="0" borderId="59" xfId="0" applyFont="1" applyBorder="1" applyAlignment="1">
      <alignment horizontal="center" textRotation="90" wrapText="1"/>
    </xf>
    <xf numFmtId="0" fontId="27" fillId="0" borderId="0" xfId="0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3" fillId="0" borderId="0" xfId="0" applyFont="1" applyAlignment="1">
      <alignment vertical="center"/>
    </xf>
    <xf numFmtId="0" fontId="28" fillId="0" borderId="66" xfId="0" applyFont="1" applyBorder="1" applyAlignment="1">
      <alignment horizontal="center"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4" fillId="0" borderId="0" xfId="0" applyFont="1" applyAlignment="1">
      <alignment/>
    </xf>
    <xf numFmtId="49" fontId="28" fillId="0" borderId="21" xfId="0" applyNumberFormat="1" applyFont="1" applyFill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center" vertical="center" wrapText="1"/>
    </xf>
    <xf numFmtId="0" fontId="28" fillId="0" borderId="68" xfId="0" applyFont="1" applyFill="1" applyBorder="1" applyAlignment="1">
      <alignment horizontal="center" vertical="center" wrapText="1"/>
    </xf>
    <xf numFmtId="0" fontId="28" fillId="0" borderId="6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70" xfId="0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3" fillId="0" borderId="71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 wrapText="1"/>
    </xf>
    <xf numFmtId="0" fontId="28" fillId="0" borderId="73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74" xfId="0" applyFont="1" applyFill="1" applyBorder="1" applyAlignment="1">
      <alignment horizontal="center" vertical="center" wrapText="1"/>
    </xf>
    <xf numFmtId="49" fontId="29" fillId="0" borderId="57" xfId="0" applyNumberFormat="1" applyFont="1" applyFill="1" applyBorder="1" applyAlignment="1">
      <alignment horizontal="center" vertical="center" wrapText="1"/>
    </xf>
    <xf numFmtId="49" fontId="23" fillId="0" borderId="27" xfId="0" applyNumberFormat="1" applyFont="1" applyFill="1" applyBorder="1" applyAlignment="1">
      <alignment horizontal="center" vertical="center" wrapText="1"/>
    </xf>
    <xf numFmtId="49" fontId="29" fillId="0" borderId="27" xfId="0" applyNumberFormat="1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3" fillId="0" borderId="75" xfId="0" applyFont="1" applyFill="1" applyBorder="1" applyAlignment="1">
      <alignment horizontal="center" vertical="center" wrapText="1"/>
    </xf>
    <xf numFmtId="0" fontId="49" fillId="0" borderId="75" xfId="0" applyFont="1" applyFill="1" applyBorder="1" applyAlignment="1">
      <alignment horizontal="center" vertical="center" wrapText="1"/>
    </xf>
    <xf numFmtId="0" fontId="49" fillId="0" borderId="76" xfId="0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center" vertical="center" wrapText="1"/>
    </xf>
    <xf numFmtId="49" fontId="29" fillId="0" borderId="3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8" fillId="0" borderId="59" xfId="0" applyFont="1" applyFill="1" applyBorder="1" applyAlignment="1">
      <alignment horizontal="center" textRotation="90"/>
    </xf>
    <xf numFmtId="0" fontId="28" fillId="0" borderId="59" xfId="0" applyFont="1" applyFill="1" applyBorder="1" applyAlignment="1">
      <alignment horizontal="center" textRotation="90" wrapText="1"/>
    </xf>
    <xf numFmtId="49" fontId="28" fillId="0" borderId="59" xfId="0" applyNumberFormat="1" applyFont="1" applyFill="1" applyBorder="1" applyAlignment="1">
      <alignment horizontal="center" textRotation="90" wrapText="1"/>
    </xf>
    <xf numFmtId="0" fontId="28" fillId="0" borderId="60" xfId="0" applyFont="1" applyFill="1" applyBorder="1" applyAlignment="1">
      <alignment horizontal="center"/>
    </xf>
    <xf numFmtId="1" fontId="23" fillId="0" borderId="58" xfId="0" applyNumberFormat="1" applyFont="1" applyFill="1" applyBorder="1" applyAlignment="1">
      <alignment horizontal="center"/>
    </xf>
    <xf numFmtId="0" fontId="30" fillId="0" borderId="58" xfId="0" applyFont="1" applyFill="1" applyBorder="1" applyAlignment="1">
      <alignment horizontal="center"/>
    </xf>
    <xf numFmtId="0" fontId="28" fillId="0" borderId="24" xfId="0" applyFont="1" applyBorder="1" applyAlignment="1" applyProtection="1">
      <alignment horizontal="center"/>
      <protection locked="0"/>
    </xf>
    <xf numFmtId="49" fontId="28" fillId="0" borderId="24" xfId="0" applyNumberFormat="1" applyFont="1" applyBorder="1" applyAlignment="1" applyProtection="1">
      <alignment horizontal="center"/>
      <protection locked="0"/>
    </xf>
    <xf numFmtId="49" fontId="28" fillId="0" borderId="24" xfId="0" applyNumberFormat="1" applyFont="1" applyFill="1" applyBorder="1" applyAlignment="1" applyProtection="1">
      <alignment horizontal="center"/>
      <protection locked="0"/>
    </xf>
    <xf numFmtId="0" fontId="28" fillId="0" borderId="17" xfId="0" applyFont="1" applyBorder="1" applyAlignment="1" applyProtection="1">
      <alignment horizontal="center"/>
      <protection locked="0"/>
    </xf>
    <xf numFmtId="0" fontId="28" fillId="0" borderId="17" xfId="0" applyFont="1" applyFill="1" applyBorder="1" applyAlignment="1" applyProtection="1">
      <alignment horizontal="center"/>
      <protection locked="0"/>
    </xf>
    <xf numFmtId="0" fontId="28" fillId="0" borderId="11" xfId="0" applyFont="1" applyBorder="1" applyAlignment="1" applyProtection="1">
      <alignment horizontal="center"/>
      <protection locked="0"/>
    </xf>
    <xf numFmtId="49" fontId="28" fillId="0" borderId="11" xfId="0" applyNumberFormat="1" applyFont="1" applyBorder="1" applyAlignment="1" applyProtection="1">
      <alignment horizontal="center"/>
      <protection locked="0"/>
    </xf>
    <xf numFmtId="49" fontId="28" fillId="0" borderId="11" xfId="0" applyNumberFormat="1" applyFont="1" applyFill="1" applyBorder="1" applyAlignment="1" applyProtection="1">
      <alignment horizontal="center"/>
      <protection locked="0"/>
    </xf>
    <xf numFmtId="0" fontId="28" fillId="0" borderId="11" xfId="0" applyFont="1" applyFill="1" applyBorder="1" applyAlignment="1" applyProtection="1">
      <alignment horizontal="center"/>
      <protection locked="0"/>
    </xf>
    <xf numFmtId="0" fontId="28" fillId="0" borderId="64" xfId="53" applyFont="1" applyFill="1" applyBorder="1" applyAlignment="1">
      <alignment vertical="center" wrapText="1"/>
      <protection/>
    </xf>
    <xf numFmtId="0" fontId="52" fillId="0" borderId="0" xfId="0" applyFont="1" applyBorder="1" applyAlignment="1">
      <alignment/>
    </xf>
    <xf numFmtId="0" fontId="28" fillId="0" borderId="77" xfId="0" applyFont="1" applyFill="1" applyBorder="1" applyAlignment="1" applyProtection="1">
      <alignment horizontal="center" vertical="center" wrapText="1"/>
      <protection locked="0"/>
    </xf>
    <xf numFmtId="0" fontId="28" fillId="0" borderId="78" xfId="0" applyFont="1" applyFill="1" applyBorder="1" applyAlignment="1" applyProtection="1">
      <alignment horizontal="center" vertical="center" wrapText="1"/>
      <protection locked="0"/>
    </xf>
    <xf numFmtId="0" fontId="28" fillId="0" borderId="79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1" fontId="95" fillId="0" borderId="10" xfId="0" applyNumberFormat="1" applyFont="1" applyBorder="1" applyAlignment="1">
      <alignment horizontal="center"/>
    </xf>
    <xf numFmtId="49" fontId="95" fillId="0" borderId="21" xfId="0" applyNumberFormat="1" applyFont="1" applyFill="1" applyBorder="1" applyAlignment="1">
      <alignment horizontal="center" vertical="center" wrapText="1"/>
    </xf>
    <xf numFmtId="49" fontId="95" fillId="0" borderId="10" xfId="0" applyNumberFormat="1" applyFont="1" applyFill="1" applyBorder="1" applyAlignment="1">
      <alignment horizontal="center" vertical="center" wrapText="1"/>
    </xf>
    <xf numFmtId="49" fontId="95" fillId="0" borderId="57" xfId="0" applyNumberFormat="1" applyFont="1" applyFill="1" applyBorder="1" applyAlignment="1">
      <alignment horizontal="center" vertical="center" wrapText="1"/>
    </xf>
    <xf numFmtId="1" fontId="95" fillId="0" borderId="10" xfId="0" applyNumberFormat="1" applyFont="1" applyBorder="1" applyAlignment="1" applyProtection="1">
      <alignment horizontal="center"/>
      <protection locked="0"/>
    </xf>
    <xf numFmtId="1" fontId="28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96" fillId="0" borderId="58" xfId="0" applyNumberFormat="1" applyFont="1" applyBorder="1" applyAlignment="1">
      <alignment horizontal="center"/>
    </xf>
    <xf numFmtId="0" fontId="23" fillId="0" borderId="57" xfId="0" applyNumberFormat="1" applyFont="1" applyBorder="1" applyAlignment="1" applyProtection="1">
      <alignment horizontal="center"/>
      <protection locked="0"/>
    </xf>
    <xf numFmtId="1" fontId="96" fillId="0" borderId="10" xfId="0" applyNumberFormat="1" applyFont="1" applyBorder="1" applyAlignment="1">
      <alignment horizontal="center"/>
    </xf>
    <xf numFmtId="1" fontId="23" fillId="0" borderId="10" xfId="0" applyNumberFormat="1" applyFont="1" applyBorder="1" applyAlignment="1" applyProtection="1">
      <alignment horizontal="center"/>
      <protection locked="0"/>
    </xf>
    <xf numFmtId="1" fontId="96" fillId="0" borderId="10" xfId="0" applyNumberFormat="1" applyFont="1" applyBorder="1" applyAlignment="1" applyProtection="1">
      <alignment horizontal="center"/>
      <protection locked="0"/>
    </xf>
    <xf numFmtId="0" fontId="28" fillId="0" borderId="80" xfId="0" applyFont="1" applyBorder="1" applyAlignment="1" applyProtection="1">
      <alignment horizontal="center"/>
      <protection locked="0"/>
    </xf>
    <xf numFmtId="0" fontId="28" fillId="0" borderId="22" xfId="0" applyFont="1" applyBorder="1" applyAlignment="1" applyProtection="1">
      <alignment horizontal="center"/>
      <protection locked="0"/>
    </xf>
    <xf numFmtId="0" fontId="28" fillId="0" borderId="52" xfId="0" applyFont="1" applyBorder="1" applyAlignment="1" applyProtection="1">
      <alignment horizontal="center"/>
      <protection locked="0"/>
    </xf>
    <xf numFmtId="0" fontId="28" fillId="0" borderId="81" xfId="0" applyFont="1" applyBorder="1" applyAlignment="1" applyProtection="1">
      <alignment horizontal="center"/>
      <protection locked="0"/>
    </xf>
    <xf numFmtId="0" fontId="28" fillId="0" borderId="82" xfId="53" applyFont="1" applyFill="1" applyBorder="1" applyAlignment="1">
      <alignment vertical="center" wrapText="1"/>
      <protection/>
    </xf>
    <xf numFmtId="0" fontId="26" fillId="0" borderId="52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95" fontId="30" fillId="0" borderId="83" xfId="0" applyNumberFormat="1" applyFont="1" applyBorder="1" applyAlignment="1">
      <alignment horizontal="center"/>
    </xf>
    <xf numFmtId="195" fontId="30" fillId="0" borderId="84" xfId="0" applyNumberFormat="1" applyFont="1" applyBorder="1" applyAlignment="1">
      <alignment horizontal="center"/>
    </xf>
    <xf numFmtId="1" fontId="23" fillId="0" borderId="47" xfId="0" applyNumberFormat="1" applyFont="1" applyBorder="1" applyAlignment="1" applyProtection="1">
      <alignment horizontal="center" vertical="center" wrapText="1"/>
      <protection locked="0"/>
    </xf>
    <xf numFmtId="1" fontId="23" fillId="0" borderId="10" xfId="0" applyNumberFormat="1" applyFont="1" applyBorder="1" applyAlignment="1" applyProtection="1">
      <alignment horizontal="center" vertical="center" wrapText="1"/>
      <protection locked="0"/>
    </xf>
    <xf numFmtId="1" fontId="23" fillId="0" borderId="85" xfId="0" applyNumberFormat="1" applyFont="1" applyBorder="1" applyAlignment="1" applyProtection="1">
      <alignment horizontal="center" vertical="center" wrapText="1"/>
      <protection locked="0"/>
    </xf>
    <xf numFmtId="1" fontId="53" fillId="0" borderId="44" xfId="0" applyNumberFormat="1" applyFont="1" applyBorder="1" applyAlignment="1">
      <alignment horizontal="center" vertical="center" wrapText="1"/>
    </xf>
    <xf numFmtId="1" fontId="28" fillId="0" borderId="65" xfId="0" applyNumberFormat="1" applyFont="1" applyBorder="1" applyAlignment="1">
      <alignment horizontal="center" vertical="center" wrapText="1"/>
    </xf>
    <xf numFmtId="1" fontId="28" fillId="0" borderId="85" xfId="0" applyNumberFormat="1" applyFont="1" applyBorder="1" applyAlignment="1" applyProtection="1">
      <alignment horizontal="center" vertical="center" wrapText="1"/>
      <protection locked="0"/>
    </xf>
    <xf numFmtId="1" fontId="28" fillId="0" borderId="44" xfId="0" applyNumberFormat="1" applyFont="1" applyBorder="1" applyAlignment="1" applyProtection="1">
      <alignment horizontal="center" vertical="center" wrapText="1"/>
      <protection locked="0"/>
    </xf>
    <xf numFmtId="1" fontId="28" fillId="0" borderId="65" xfId="0" applyNumberFormat="1" applyFont="1" applyBorder="1" applyAlignment="1" applyProtection="1">
      <alignment horizontal="center" vertical="center" wrapText="1"/>
      <protection locked="0"/>
    </xf>
    <xf numFmtId="1" fontId="28" fillId="0" borderId="62" xfId="0" applyNumberFormat="1" applyFont="1" applyBorder="1" applyAlignment="1" applyProtection="1">
      <alignment horizontal="center" vertical="center" wrapText="1"/>
      <protection locked="0"/>
    </xf>
    <xf numFmtId="1" fontId="28" fillId="0" borderId="86" xfId="0" applyNumberFormat="1" applyFont="1" applyBorder="1" applyAlignment="1" applyProtection="1">
      <alignment horizontal="center" vertical="center" wrapText="1"/>
      <protection locked="0"/>
    </xf>
    <xf numFmtId="1" fontId="23" fillId="0" borderId="65" xfId="0" applyNumberFormat="1" applyFont="1" applyBorder="1" applyAlignment="1" applyProtection="1">
      <alignment horizontal="center" vertical="center" wrapText="1"/>
      <protection locked="0"/>
    </xf>
    <xf numFmtId="1" fontId="23" fillId="0" borderId="87" xfId="0" applyNumberFormat="1" applyFont="1" applyBorder="1" applyAlignment="1" applyProtection="1">
      <alignment horizontal="center" vertical="center" wrapText="1"/>
      <protection locked="0"/>
    </xf>
    <xf numFmtId="1" fontId="28" fillId="0" borderId="51" xfId="0" applyNumberFormat="1" applyFont="1" applyBorder="1" applyAlignment="1" applyProtection="1">
      <alignment horizontal="center" vertical="center" wrapText="1"/>
      <protection locked="0"/>
    </xf>
    <xf numFmtId="1" fontId="23" fillId="0" borderId="80" xfId="0" applyNumberFormat="1" applyFont="1" applyBorder="1" applyAlignment="1" applyProtection="1">
      <alignment horizontal="center" vertical="center" wrapText="1"/>
      <protection locked="0"/>
    </xf>
    <xf numFmtId="1" fontId="23" fillId="0" borderId="88" xfId="0" applyNumberFormat="1" applyFont="1" applyBorder="1" applyAlignment="1" applyProtection="1">
      <alignment horizontal="center" vertical="center" wrapText="1"/>
      <protection locked="0"/>
    </xf>
    <xf numFmtId="1" fontId="53" fillId="0" borderId="57" xfId="0" applyNumberFormat="1" applyFont="1" applyBorder="1" applyAlignment="1">
      <alignment horizontal="center" vertical="center" wrapText="1"/>
    </xf>
    <xf numFmtId="1" fontId="28" fillId="0" borderId="89" xfId="0" applyNumberFormat="1" applyFont="1" applyBorder="1" applyAlignment="1">
      <alignment horizontal="center" vertical="center" wrapText="1"/>
    </xf>
    <xf numFmtId="1" fontId="28" fillId="0" borderId="88" xfId="0" applyNumberFormat="1" applyFont="1" applyBorder="1" applyAlignment="1" applyProtection="1">
      <alignment horizontal="center" vertical="center" wrapText="1"/>
      <protection locked="0"/>
    </xf>
    <xf numFmtId="1" fontId="28" fillId="0" borderId="57" xfId="0" applyNumberFormat="1" applyFont="1" applyBorder="1" applyAlignment="1" applyProtection="1">
      <alignment horizontal="center" vertical="center" wrapText="1"/>
      <protection locked="0"/>
    </xf>
    <xf numFmtId="1" fontId="28" fillId="0" borderId="89" xfId="0" applyNumberFormat="1" applyFont="1" applyBorder="1" applyAlignment="1" applyProtection="1">
      <alignment horizontal="center" vertical="center" wrapText="1"/>
      <protection locked="0"/>
    </xf>
    <xf numFmtId="1" fontId="28" fillId="0" borderId="90" xfId="0" applyNumberFormat="1" applyFont="1" applyBorder="1" applyAlignment="1" applyProtection="1">
      <alignment horizontal="center" vertical="center" wrapText="1"/>
      <protection locked="0"/>
    </xf>
    <xf numFmtId="1" fontId="23" fillId="0" borderId="89" xfId="0" applyNumberFormat="1" applyFont="1" applyBorder="1" applyAlignment="1" applyProtection="1">
      <alignment horizontal="center" vertical="center" wrapText="1"/>
      <protection locked="0"/>
    </xf>
    <xf numFmtId="1" fontId="23" fillId="0" borderId="91" xfId="0" applyNumberFormat="1" applyFont="1" applyBorder="1" applyAlignment="1" applyProtection="1">
      <alignment horizontal="center" vertical="center" wrapText="1"/>
      <protection locked="0"/>
    </xf>
    <xf numFmtId="1" fontId="28" fillId="0" borderId="92" xfId="0" applyNumberFormat="1" applyFont="1" applyBorder="1" applyAlignment="1" applyProtection="1">
      <alignment horizontal="center" vertical="center" wrapText="1"/>
      <protection locked="0"/>
    </xf>
    <xf numFmtId="0" fontId="96" fillId="0" borderId="93" xfId="0" applyFont="1" applyFill="1" applyBorder="1" applyAlignment="1">
      <alignment horizontal="center" vertical="center" wrapText="1"/>
    </xf>
    <xf numFmtId="0" fontId="96" fillId="0" borderId="58" xfId="0" applyFont="1" applyFill="1" applyBorder="1" applyAlignment="1">
      <alignment horizontal="center" vertical="center" wrapText="1"/>
    </xf>
    <xf numFmtId="0" fontId="95" fillId="0" borderId="94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0" fontId="95" fillId="0" borderId="72" xfId="0" applyFont="1" applyFill="1" applyBorder="1" applyAlignment="1">
      <alignment horizontal="center" vertical="center" wrapText="1"/>
    </xf>
    <xf numFmtId="0" fontId="28" fillId="0" borderId="10" xfId="0" applyFont="1" applyBorder="1" applyAlignment="1" applyProtection="1">
      <alignment horizontal="fill"/>
      <protection locked="0"/>
    </xf>
    <xf numFmtId="1" fontId="96" fillId="0" borderId="80" xfId="0" applyNumberFormat="1" applyFont="1" applyBorder="1" applyAlignment="1">
      <alignment horizontal="center"/>
    </xf>
    <xf numFmtId="1" fontId="96" fillId="0" borderId="62" xfId="0" applyNumberFormat="1" applyFont="1" applyBorder="1" applyAlignment="1">
      <alignment horizontal="center"/>
    </xf>
    <xf numFmtId="1" fontId="96" fillId="0" borderId="92" xfId="0" applyNumberFormat="1" applyFont="1" applyBorder="1" applyAlignment="1">
      <alignment horizontal="center"/>
    </xf>
    <xf numFmtId="1" fontId="96" fillId="0" borderId="95" xfId="0" applyNumberFormat="1" applyFont="1" applyBorder="1" applyAlignment="1">
      <alignment horizontal="center"/>
    </xf>
    <xf numFmtId="1" fontId="96" fillId="0" borderId="96" xfId="0" applyNumberFormat="1" applyFont="1" applyBorder="1" applyAlignment="1">
      <alignment horizontal="center"/>
    </xf>
    <xf numFmtId="1" fontId="96" fillId="0" borderId="97" xfId="0" applyNumberFormat="1" applyFont="1" applyBorder="1" applyAlignment="1">
      <alignment horizontal="center"/>
    </xf>
    <xf numFmtId="1" fontId="96" fillId="0" borderId="58" xfId="0" applyNumberFormat="1" applyFont="1" applyBorder="1" applyAlignment="1">
      <alignment horizontal="center"/>
    </xf>
    <xf numFmtId="1" fontId="96" fillId="0" borderId="58" xfId="0" applyNumberFormat="1" applyFont="1" applyFill="1" applyBorder="1" applyAlignment="1">
      <alignment horizontal="center"/>
    </xf>
    <xf numFmtId="1" fontId="96" fillId="0" borderId="58" xfId="0" applyNumberFormat="1" applyFont="1" applyFill="1" applyBorder="1" applyAlignment="1">
      <alignment horizontal="center"/>
    </xf>
    <xf numFmtId="1" fontId="23" fillId="0" borderId="98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right"/>
    </xf>
    <xf numFmtId="0" fontId="8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14" fillId="0" borderId="99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4" fillId="0" borderId="44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36" fillId="0" borderId="31" xfId="0" applyFont="1" applyFill="1" applyBorder="1" applyAlignment="1">
      <alignment horizontal="center" wrapText="1"/>
    </xf>
    <xf numFmtId="0" fontId="97" fillId="0" borderId="31" xfId="0" applyFont="1" applyFill="1" applyBorder="1" applyAlignment="1">
      <alignment horizontal="center" wrapText="1"/>
    </xf>
    <xf numFmtId="0" fontId="23" fillId="0" borderId="31" xfId="0" applyFont="1" applyFill="1" applyBorder="1" applyAlignment="1">
      <alignment horizontal="center" wrapText="1"/>
    </xf>
    <xf numFmtId="0" fontId="23" fillId="0" borderId="31" xfId="0" applyFont="1" applyFill="1" applyBorder="1" applyAlignment="1">
      <alignment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28" fillId="0" borderId="10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left"/>
    </xf>
    <xf numFmtId="0" fontId="28" fillId="0" borderId="22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7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3" fillId="0" borderId="0" xfId="0" applyFont="1" applyBorder="1" applyAlignment="1">
      <alignment horizontal="center"/>
    </xf>
    <xf numFmtId="0" fontId="25" fillId="0" borderId="62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94" fillId="0" borderId="0" xfId="0" applyFont="1" applyAlignment="1">
      <alignment horizontal="center"/>
    </xf>
    <xf numFmtId="0" fontId="28" fillId="0" borderId="101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3" fillId="0" borderId="50" xfId="0" applyFont="1" applyBorder="1" applyAlignment="1">
      <alignment horizontal="center" vertical="center" textRotation="90" wrapText="1"/>
    </xf>
    <xf numFmtId="0" fontId="23" fillId="0" borderId="102" xfId="0" applyFont="1" applyBorder="1" applyAlignment="1">
      <alignment horizontal="center" vertical="center" textRotation="90" wrapText="1"/>
    </xf>
    <xf numFmtId="0" fontId="23" fillId="0" borderId="22" xfId="0" applyFont="1" applyBorder="1" applyAlignment="1">
      <alignment horizontal="center" vertical="center" textRotation="90" wrapText="1"/>
    </xf>
    <xf numFmtId="0" fontId="23" fillId="0" borderId="30" xfId="0" applyFont="1" applyBorder="1" applyAlignment="1">
      <alignment horizontal="center" vertical="center" textRotation="90" wrapText="1"/>
    </xf>
    <xf numFmtId="0" fontId="23" fillId="0" borderId="25" xfId="0" applyFont="1" applyBorder="1" applyAlignment="1">
      <alignment horizontal="center" vertical="center" textRotation="90" wrapText="1"/>
    </xf>
    <xf numFmtId="0" fontId="23" fillId="0" borderId="36" xfId="0" applyFont="1" applyBorder="1" applyAlignment="1">
      <alignment horizontal="center" vertical="center" textRotation="90" wrapText="1"/>
    </xf>
    <xf numFmtId="0" fontId="28" fillId="0" borderId="50" xfId="0" applyFont="1" applyBorder="1" applyAlignment="1">
      <alignment horizontal="center" vertical="center" wrapText="1"/>
    </xf>
    <xf numFmtId="0" fontId="28" fillId="0" borderId="102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 textRotation="90"/>
    </xf>
    <xf numFmtId="0" fontId="23" fillId="0" borderId="33" xfId="0" applyFont="1" applyBorder="1" applyAlignment="1">
      <alignment horizontal="center" vertical="center" textRotation="90"/>
    </xf>
    <xf numFmtId="0" fontId="23" fillId="0" borderId="89" xfId="0" applyFont="1" applyBorder="1" applyAlignment="1">
      <alignment horizontal="center" vertical="center" textRotation="90"/>
    </xf>
    <xf numFmtId="0" fontId="6" fillId="0" borderId="105" xfId="0" applyFont="1" applyBorder="1" applyAlignment="1">
      <alignment horizontal="center" vertical="center" textRotation="90" wrapText="1"/>
    </xf>
    <xf numFmtId="0" fontId="6" fillId="0" borderId="106" xfId="0" applyFont="1" applyBorder="1" applyAlignment="1">
      <alignment horizontal="center" vertical="center" textRotation="90" wrapText="1"/>
    </xf>
    <xf numFmtId="0" fontId="38" fillId="0" borderId="106" xfId="0" applyFont="1" applyBorder="1" applyAlignment="1">
      <alignment horizontal="center" vertical="center" textRotation="90" wrapText="1"/>
    </xf>
    <xf numFmtId="0" fontId="38" fillId="0" borderId="107" xfId="0" applyFont="1" applyBorder="1" applyAlignment="1">
      <alignment horizontal="center" vertical="center" textRotation="90" wrapText="1"/>
    </xf>
    <xf numFmtId="0" fontId="28" fillId="0" borderId="108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8" fillId="0" borderId="103" xfId="0" applyFont="1" applyFill="1" applyBorder="1" applyAlignment="1" applyProtection="1">
      <alignment vertical="center" wrapText="1"/>
      <protection locked="0"/>
    </xf>
    <xf numFmtId="0" fontId="28" fillId="0" borderId="109" xfId="0" applyFont="1" applyFill="1" applyBorder="1" applyAlignment="1" applyProtection="1">
      <alignment vertical="center" wrapText="1"/>
      <protection locked="0"/>
    </xf>
    <xf numFmtId="0" fontId="28" fillId="0" borderId="104" xfId="0" applyFont="1" applyFill="1" applyBorder="1" applyAlignment="1" applyProtection="1">
      <alignment vertical="center" wrapText="1"/>
      <protection locked="0"/>
    </xf>
    <xf numFmtId="0" fontId="6" fillId="0" borderId="101" xfId="0" applyFont="1" applyBorder="1" applyAlignment="1">
      <alignment horizontal="center" vertical="center" textRotation="90" wrapText="1"/>
    </xf>
    <xf numFmtId="0" fontId="6" fillId="0" borderId="102" xfId="0" applyFont="1" applyBorder="1" applyAlignment="1">
      <alignment horizontal="center" vertical="center" textRotation="90" wrapText="1"/>
    </xf>
    <xf numFmtId="0" fontId="6" fillId="0" borderId="100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 textRotation="90" wrapText="1"/>
    </xf>
    <xf numFmtId="0" fontId="23" fillId="0" borderId="101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10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102" xfId="0" applyFont="1" applyBorder="1" applyAlignment="1">
      <alignment horizontal="center"/>
    </xf>
    <xf numFmtId="0" fontId="23" fillId="0" borderId="21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/>
    </xf>
    <xf numFmtId="0" fontId="23" fillId="0" borderId="57" xfId="0" applyFont="1" applyBorder="1" applyAlignment="1">
      <alignment horizontal="center" vertical="center" textRotation="90"/>
    </xf>
    <xf numFmtId="0" fontId="28" fillId="0" borderId="48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110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28" fillId="0" borderId="111" xfId="0" applyFont="1" applyFill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 textRotation="90"/>
    </xf>
    <xf numFmtId="0" fontId="6" fillId="0" borderId="102" xfId="0" applyFont="1" applyBorder="1" applyAlignment="1">
      <alignment horizontal="center" vertical="center" textRotation="90"/>
    </xf>
    <xf numFmtId="0" fontId="6" fillId="0" borderId="100" xfId="0" applyFont="1" applyBorder="1" applyAlignment="1">
      <alignment horizontal="center" vertical="center" textRotation="90"/>
    </xf>
    <xf numFmtId="0" fontId="6" fillId="0" borderId="30" xfId="0" applyFont="1" applyBorder="1" applyAlignment="1">
      <alignment horizontal="center" vertical="center" textRotation="90"/>
    </xf>
    <xf numFmtId="0" fontId="6" fillId="0" borderId="39" xfId="0" applyFont="1" applyBorder="1" applyAlignment="1">
      <alignment horizontal="center" vertical="center" textRotation="90"/>
    </xf>
    <xf numFmtId="0" fontId="6" fillId="0" borderId="36" xfId="0" applyFont="1" applyBorder="1" applyAlignment="1">
      <alignment horizontal="center" vertical="center" textRotation="90"/>
    </xf>
    <xf numFmtId="0" fontId="28" fillId="0" borderId="9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7" fillId="0" borderId="9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41" fillId="0" borderId="0" xfId="0" applyFont="1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28" fillId="0" borderId="70" xfId="0" applyFont="1" applyFill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82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92" xfId="0" applyFont="1" applyBorder="1" applyAlignment="1">
      <alignment horizontal="center" vertical="center" textRotation="90"/>
    </xf>
    <xf numFmtId="0" fontId="28" fillId="0" borderId="18" xfId="0" applyFont="1" applyBorder="1" applyAlignment="1">
      <alignment horizontal="center" vertical="center" textRotation="90"/>
    </xf>
    <xf numFmtId="0" fontId="28" fillId="0" borderId="43" xfId="0" applyFont="1" applyFill="1" applyBorder="1" applyAlignment="1">
      <alignment horizontal="center" vertical="center"/>
    </xf>
    <xf numFmtId="0" fontId="28" fillId="0" borderId="82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1" fontId="96" fillId="0" borderId="58" xfId="0" applyNumberFormat="1" applyFont="1" applyFill="1" applyBorder="1" applyAlignment="1">
      <alignment horizontal="center"/>
    </xf>
    <xf numFmtId="0" fontId="28" fillId="0" borderId="74" xfId="0" applyFont="1" applyBorder="1" applyAlignment="1">
      <alignment horizontal="center" vertical="center"/>
    </xf>
    <xf numFmtId="0" fontId="28" fillId="0" borderId="80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8" fillId="0" borderId="92" xfId="0" applyFont="1" applyFill="1" applyBorder="1" applyAlignment="1">
      <alignment horizontal="center" vertical="center"/>
    </xf>
    <xf numFmtId="1" fontId="96" fillId="0" borderId="58" xfId="0" applyNumberFormat="1" applyFont="1" applyBorder="1" applyAlignment="1">
      <alignment horizontal="center"/>
    </xf>
    <xf numFmtId="1" fontId="96" fillId="0" borderId="95" xfId="0" applyNumberFormat="1" applyFont="1" applyBorder="1" applyAlignment="1">
      <alignment horizontal="center"/>
    </xf>
    <xf numFmtId="1" fontId="96" fillId="0" borderId="97" xfId="0" applyNumberFormat="1" applyFont="1" applyFill="1" applyBorder="1" applyAlignment="1">
      <alignment horizontal="center"/>
    </xf>
    <xf numFmtId="0" fontId="28" fillId="0" borderId="80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8" fillId="0" borderId="92" xfId="0" applyFont="1" applyBorder="1" applyAlignment="1">
      <alignment horizontal="center" vertical="center"/>
    </xf>
    <xf numFmtId="0" fontId="28" fillId="0" borderId="99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70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textRotation="90"/>
    </xf>
    <xf numFmtId="0" fontId="28" fillId="0" borderId="17" xfId="0" applyFont="1" applyBorder="1" applyAlignment="1">
      <alignment horizontal="center" vertical="center" textRotation="90"/>
    </xf>
    <xf numFmtId="0" fontId="26" fillId="0" borderId="52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192" fontId="47" fillId="0" borderId="95" xfId="0" applyNumberFormat="1" applyFont="1" applyBorder="1" applyAlignment="1">
      <alignment horizontal="left" vertical="center" wrapText="1"/>
    </xf>
    <xf numFmtId="192" fontId="47" fillId="0" borderId="96" xfId="0" applyNumberFormat="1" applyFont="1" applyBorder="1" applyAlignment="1">
      <alignment horizontal="left" vertical="center" wrapText="1"/>
    </xf>
    <xf numFmtId="192" fontId="47" fillId="0" borderId="97" xfId="0" applyNumberFormat="1" applyFont="1" applyBorder="1" applyAlignment="1">
      <alignment horizontal="left" vertical="center" wrapText="1"/>
    </xf>
    <xf numFmtId="0" fontId="28" fillId="0" borderId="57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center" textRotation="90" wrapText="1"/>
    </xf>
    <xf numFmtId="0" fontId="28" fillId="0" borderId="17" xfId="0" applyFont="1" applyBorder="1" applyAlignment="1">
      <alignment horizontal="center" vertical="center" textRotation="90" wrapText="1"/>
    </xf>
    <xf numFmtId="1" fontId="96" fillId="0" borderId="95" xfId="0" applyNumberFormat="1" applyFont="1" applyFill="1" applyBorder="1" applyAlignment="1">
      <alignment horizontal="center"/>
    </xf>
    <xf numFmtId="0" fontId="23" fillId="0" borderId="95" xfId="0" applyFont="1" applyBorder="1" applyAlignment="1">
      <alignment horizontal="center"/>
    </xf>
    <xf numFmtId="0" fontId="23" fillId="0" borderId="97" xfId="0" applyFont="1" applyBorder="1" applyAlignment="1">
      <alignment horizontal="center"/>
    </xf>
    <xf numFmtId="0" fontId="50" fillId="0" borderId="0" xfId="0" applyFont="1" applyBorder="1" applyAlignment="1">
      <alignment vertical="top" wrapText="1"/>
    </xf>
    <xf numFmtId="0" fontId="51" fillId="0" borderId="61" xfId="0" applyFont="1" applyFill="1" applyBorder="1" applyAlignment="1">
      <alignment horizontal="left" wrapText="1"/>
    </xf>
    <xf numFmtId="192" fontId="30" fillId="0" borderId="95" xfId="0" applyNumberFormat="1" applyFont="1" applyBorder="1" applyAlignment="1">
      <alignment horizontal="left" vertical="center"/>
    </xf>
    <xf numFmtId="192" fontId="30" fillId="0" borderId="96" xfId="0" applyNumberFormat="1" applyFont="1" applyBorder="1" applyAlignment="1">
      <alignment horizontal="left" vertical="center"/>
    </xf>
    <xf numFmtId="192" fontId="30" fillId="0" borderId="97" xfId="0" applyNumberFormat="1" applyFont="1" applyBorder="1" applyAlignment="1">
      <alignment horizontal="left" vertical="center"/>
    </xf>
    <xf numFmtId="0" fontId="28" fillId="0" borderId="92" xfId="0" applyFont="1" applyFill="1" applyBorder="1" applyAlignment="1">
      <alignment horizontal="center" vertical="center" textRotation="90"/>
    </xf>
    <xf numFmtId="0" fontId="28" fillId="0" borderId="18" xfId="0" applyFont="1" applyFill="1" applyBorder="1" applyAlignment="1">
      <alignment horizontal="center" vertical="center" textRotation="90"/>
    </xf>
    <xf numFmtId="0" fontId="28" fillId="0" borderId="89" xfId="0" applyFont="1" applyBorder="1" applyAlignment="1">
      <alignment horizontal="center" vertical="center" textRotation="90"/>
    </xf>
    <xf numFmtId="0" fontId="28" fillId="0" borderId="112" xfId="0" applyFont="1" applyBorder="1" applyAlignment="1">
      <alignment horizontal="center" vertical="center" textRotation="90"/>
    </xf>
    <xf numFmtId="1" fontId="96" fillId="0" borderId="97" xfId="0" applyNumberFormat="1" applyFont="1" applyBorder="1" applyAlignment="1">
      <alignment horizontal="center"/>
    </xf>
    <xf numFmtId="0" fontId="23" fillId="0" borderId="113" xfId="0" applyFont="1" applyBorder="1" applyAlignment="1">
      <alignment horizontal="center"/>
    </xf>
    <xf numFmtId="0" fontId="23" fillId="0" borderId="114" xfId="0" applyFont="1" applyBorder="1" applyAlignment="1">
      <alignment horizontal="center"/>
    </xf>
    <xf numFmtId="0" fontId="23" fillId="0" borderId="95" xfId="0" applyFont="1" applyBorder="1" applyAlignment="1">
      <alignment horizontal="center" wrapText="1"/>
    </xf>
    <xf numFmtId="0" fontId="23" fillId="0" borderId="97" xfId="0" applyFont="1" applyBorder="1" applyAlignment="1">
      <alignment horizontal="center" wrapText="1"/>
    </xf>
    <xf numFmtId="0" fontId="28" fillId="0" borderId="11" xfId="0" applyFont="1" applyBorder="1" applyAlignment="1">
      <alignment horizontal="center" vertical="center" textRotation="90"/>
    </xf>
    <xf numFmtId="0" fontId="28" fillId="0" borderId="115" xfId="0" applyFont="1" applyBorder="1" applyAlignment="1">
      <alignment horizontal="center" vertical="center" textRotation="90"/>
    </xf>
    <xf numFmtId="0" fontId="28" fillId="0" borderId="22" xfId="0" applyFont="1" applyBorder="1" applyAlignment="1">
      <alignment horizontal="center" vertical="center" textRotation="90"/>
    </xf>
    <xf numFmtId="0" fontId="28" fillId="0" borderId="81" xfId="0" applyFont="1" applyBorder="1" applyAlignment="1">
      <alignment horizontal="center" vertical="center" textRotation="90"/>
    </xf>
    <xf numFmtId="0" fontId="23" fillId="0" borderId="115" xfId="0" applyFont="1" applyBorder="1" applyAlignment="1">
      <alignment horizontal="center" vertical="center"/>
    </xf>
    <xf numFmtId="0" fontId="23" fillId="0" borderId="116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textRotation="90" wrapText="1"/>
    </xf>
    <xf numFmtId="0" fontId="28" fillId="0" borderId="117" xfId="0" applyFont="1" applyBorder="1" applyAlignment="1">
      <alignment horizontal="center" vertical="center"/>
    </xf>
    <xf numFmtId="0" fontId="28" fillId="0" borderId="118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17" xfId="0" applyFont="1" applyBorder="1" applyAlignment="1">
      <alignment horizontal="center" vertical="center" wrapText="1"/>
    </xf>
    <xf numFmtId="0" fontId="28" fillId="0" borderId="118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75390625" style="0" customWidth="1"/>
    <col min="58" max="58" width="7.625" style="0" customWidth="1"/>
    <col min="59" max="59" width="6.2539062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418" t="s">
        <v>155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150"/>
      <c r="O1" s="150"/>
      <c r="P1" s="150"/>
      <c r="Q1" s="151"/>
      <c r="R1" s="418"/>
      <c r="S1" s="418"/>
      <c r="T1" s="418"/>
      <c r="U1" s="418"/>
      <c r="V1" s="418"/>
      <c r="W1" s="418"/>
      <c r="X1" s="418"/>
      <c r="Y1" s="418"/>
      <c r="Z1" s="418"/>
      <c r="AA1" s="149"/>
      <c r="AB1" s="149"/>
      <c r="AC1" s="418"/>
      <c r="AD1" s="418"/>
      <c r="AE1" s="418"/>
      <c r="AF1" s="418"/>
      <c r="AG1" s="418"/>
      <c r="AH1" s="418"/>
      <c r="AI1" s="418"/>
      <c r="AJ1" s="418"/>
      <c r="AK1" s="418"/>
      <c r="AL1" s="149"/>
      <c r="AM1" s="155"/>
      <c r="AN1" s="418"/>
      <c r="AO1" s="418"/>
      <c r="AP1" s="418"/>
      <c r="AQ1" s="418"/>
      <c r="AR1" s="418"/>
      <c r="AS1" s="418"/>
      <c r="AT1" s="418"/>
      <c r="AU1" s="418"/>
      <c r="AV1" s="418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148"/>
      <c r="AC2" s="429"/>
      <c r="AD2" s="429"/>
      <c r="AE2" s="429"/>
      <c r="AF2" s="429"/>
      <c r="AG2" s="429"/>
      <c r="AH2" s="429"/>
      <c r="AI2" s="429"/>
      <c r="AJ2" s="429"/>
      <c r="AK2" s="429"/>
      <c r="AL2" s="429"/>
      <c r="AM2" s="156"/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134"/>
      <c r="AY2" s="432" t="s">
        <v>156</v>
      </c>
      <c r="AZ2" s="432"/>
      <c r="BA2" s="432"/>
      <c r="BB2" s="432"/>
      <c r="BC2" s="432"/>
      <c r="BD2" s="432"/>
      <c r="BE2" s="432"/>
      <c r="BF2" s="432"/>
      <c r="BG2" s="432"/>
      <c r="BH2" s="432"/>
      <c r="BI2" s="432"/>
      <c r="BJ2" s="432"/>
      <c r="BK2" s="88"/>
    </row>
    <row r="3" spans="1:63" ht="18.75">
      <c r="A3" s="427" t="s">
        <v>228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89"/>
      <c r="Q3" s="89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140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140"/>
      <c r="AN3" s="419"/>
      <c r="AO3" s="419"/>
      <c r="AP3" s="419"/>
      <c r="AQ3" s="419"/>
      <c r="AR3" s="419"/>
      <c r="AS3" s="419"/>
      <c r="AT3" s="419"/>
      <c r="AU3" s="419"/>
      <c r="AV3" s="419"/>
      <c r="AW3" s="419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428" t="s">
        <v>158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89"/>
      <c r="Q4" s="8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147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154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87"/>
      <c r="AY4" s="87"/>
      <c r="AZ4" s="87"/>
      <c r="BA4" s="87"/>
      <c r="BB4" s="433" t="s">
        <v>225</v>
      </c>
      <c r="BC4" s="434"/>
      <c r="BD4" s="434"/>
      <c r="BE4" s="434"/>
      <c r="BF4" s="434"/>
      <c r="BG4" s="434"/>
      <c r="BH4" s="434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435" t="s">
        <v>227</v>
      </c>
      <c r="U9" s="435"/>
      <c r="V9" s="435"/>
      <c r="W9" s="435"/>
      <c r="X9" s="435"/>
      <c r="Y9" s="435"/>
      <c r="Z9" s="435"/>
      <c r="AA9" s="435"/>
      <c r="AB9" s="435"/>
      <c r="AC9" s="435"/>
      <c r="AD9" s="435"/>
      <c r="AE9" s="435"/>
      <c r="AF9" s="435"/>
      <c r="AG9" s="435"/>
      <c r="AH9" s="435"/>
      <c r="AI9" s="435"/>
      <c r="AJ9" s="435"/>
      <c r="AK9" s="435"/>
      <c r="AL9" s="435"/>
      <c r="AM9" s="435"/>
      <c r="AN9" s="435"/>
      <c r="AO9" s="435"/>
      <c r="AP9" s="435"/>
      <c r="AQ9" s="435"/>
      <c r="AR9" s="435"/>
      <c r="AS9" s="435"/>
      <c r="AT9" s="435"/>
      <c r="AU9" s="435"/>
      <c r="AV9" s="435"/>
      <c r="AW9" s="435"/>
      <c r="AX9" s="435"/>
      <c r="AY9" s="435"/>
      <c r="AZ9" s="435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>
      <c r="A14" s="421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424" t="s">
        <v>169</v>
      </c>
      <c r="L14" s="425"/>
      <c r="M14" s="425"/>
      <c r="N14" s="42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424" t="s">
        <v>174</v>
      </c>
      <c r="AG14" s="425"/>
      <c r="AH14" s="425"/>
      <c r="AI14" s="425"/>
      <c r="AJ14" s="426"/>
      <c r="AK14" s="424" t="s">
        <v>175</v>
      </c>
      <c r="AL14" s="425"/>
      <c r="AM14" s="425"/>
      <c r="AN14" s="163"/>
      <c r="AO14" s="160" t="s">
        <v>176</v>
      </c>
      <c r="AP14" s="96"/>
      <c r="AQ14" s="96"/>
      <c r="AR14" s="96"/>
      <c r="AS14" s="424" t="s">
        <v>177</v>
      </c>
      <c r="AT14" s="425"/>
      <c r="AU14" s="425"/>
      <c r="AV14" s="425"/>
      <c r="AW14" s="426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431" t="s">
        <v>185</v>
      </c>
      <c r="BI14" s="431" t="s">
        <v>186</v>
      </c>
      <c r="BJ14" s="431" t="s">
        <v>166</v>
      </c>
      <c r="BK14" s="88"/>
    </row>
    <row r="15" spans="1:63" ht="15">
      <c r="A15" s="422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422"/>
      <c r="BI15" s="422"/>
      <c r="BJ15" s="422"/>
      <c r="BK15" s="88"/>
    </row>
    <row r="16" spans="1:63" ht="15">
      <c r="A16" s="422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422"/>
      <c r="BI16" s="422"/>
      <c r="BJ16" s="422"/>
      <c r="BK16" s="88"/>
    </row>
    <row r="17" spans="1:63" ht="15.75" thickBot="1">
      <c r="A17" s="423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423"/>
      <c r="BI17" s="423"/>
      <c r="BJ17" s="423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AN1:AV1"/>
    <mergeCell ref="AN2:AW2"/>
    <mergeCell ref="BJ14:BJ17"/>
    <mergeCell ref="AY2:BJ2"/>
    <mergeCell ref="BB4:BH4"/>
    <mergeCell ref="BH14:BH17"/>
    <mergeCell ref="BI14:BI17"/>
    <mergeCell ref="T9:AZ9"/>
    <mergeCell ref="AC4:AL4"/>
    <mergeCell ref="AN4:AW4"/>
    <mergeCell ref="AK14:AM14"/>
    <mergeCell ref="AS14:AW14"/>
    <mergeCell ref="AN3:AW3"/>
    <mergeCell ref="R2:AA2"/>
    <mergeCell ref="AC2:AL2"/>
    <mergeCell ref="AF14:AJ14"/>
    <mergeCell ref="AC1:AK1"/>
    <mergeCell ref="R4:AA4"/>
    <mergeCell ref="R3:AA3"/>
    <mergeCell ref="AC3:AL3"/>
    <mergeCell ref="A14:A17"/>
    <mergeCell ref="B1:M1"/>
    <mergeCell ref="R1:Z1"/>
    <mergeCell ref="K14:N14"/>
    <mergeCell ref="A3:O3"/>
    <mergeCell ref="A4:O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7" width="5.875" style="0" customWidth="1"/>
    <col min="58" max="58" width="7.25390625" style="0" customWidth="1"/>
    <col min="59" max="59" width="5.87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418" t="s">
        <v>155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150"/>
      <c r="O1" s="150"/>
      <c r="P1" s="150"/>
      <c r="Q1" s="151"/>
      <c r="R1" s="418"/>
      <c r="S1" s="418"/>
      <c r="T1" s="418"/>
      <c r="U1" s="418"/>
      <c r="V1" s="418"/>
      <c r="W1" s="418"/>
      <c r="X1" s="418"/>
      <c r="Y1" s="418"/>
      <c r="Z1" s="418"/>
      <c r="AA1" s="149"/>
      <c r="AB1" s="149"/>
      <c r="AC1" s="418"/>
      <c r="AD1" s="418"/>
      <c r="AE1" s="418"/>
      <c r="AF1" s="418"/>
      <c r="AG1" s="418"/>
      <c r="AH1" s="418"/>
      <c r="AI1" s="418"/>
      <c r="AJ1" s="418"/>
      <c r="AK1" s="418"/>
      <c r="AL1" s="149"/>
      <c r="AM1" s="155"/>
      <c r="AN1" s="418"/>
      <c r="AO1" s="418"/>
      <c r="AP1" s="418"/>
      <c r="AQ1" s="418"/>
      <c r="AR1" s="418"/>
      <c r="AS1" s="418"/>
      <c r="AT1" s="418"/>
      <c r="AU1" s="418"/>
      <c r="AV1" s="418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148"/>
      <c r="AC2" s="429"/>
      <c r="AD2" s="429"/>
      <c r="AE2" s="429"/>
      <c r="AF2" s="429"/>
      <c r="AG2" s="429"/>
      <c r="AH2" s="429"/>
      <c r="AI2" s="429"/>
      <c r="AJ2" s="429"/>
      <c r="AK2" s="429"/>
      <c r="AL2" s="429"/>
      <c r="AM2" s="156"/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134"/>
      <c r="AY2" s="432" t="s">
        <v>156</v>
      </c>
      <c r="AZ2" s="432"/>
      <c r="BA2" s="432"/>
      <c r="BB2" s="432"/>
      <c r="BC2" s="432"/>
      <c r="BD2" s="432"/>
      <c r="BE2" s="432"/>
      <c r="BF2" s="432"/>
      <c r="BG2" s="432"/>
      <c r="BH2" s="432"/>
      <c r="BI2" s="432"/>
      <c r="BJ2" s="432"/>
      <c r="BK2" s="88"/>
    </row>
    <row r="3" spans="1:63" ht="18.75">
      <c r="A3" s="427" t="s">
        <v>247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89"/>
      <c r="Q3" s="89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140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140"/>
      <c r="AN3" s="419"/>
      <c r="AO3" s="419"/>
      <c r="AP3" s="419"/>
      <c r="AQ3" s="419"/>
      <c r="AR3" s="419"/>
      <c r="AS3" s="419"/>
      <c r="AT3" s="419"/>
      <c r="AU3" s="419"/>
      <c r="AV3" s="419"/>
      <c r="AW3" s="419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428" t="s">
        <v>158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89"/>
      <c r="Q4" s="8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147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154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87"/>
      <c r="AY4" s="87"/>
      <c r="AZ4" s="87"/>
      <c r="BA4" s="87"/>
      <c r="BB4" s="433" t="s">
        <v>225</v>
      </c>
      <c r="BC4" s="434"/>
      <c r="BD4" s="434"/>
      <c r="BE4" s="434"/>
      <c r="BF4" s="434"/>
      <c r="BG4" s="434"/>
      <c r="BH4" s="434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435" t="s">
        <v>227</v>
      </c>
      <c r="U9" s="435"/>
      <c r="V9" s="435"/>
      <c r="W9" s="435"/>
      <c r="X9" s="435"/>
      <c r="Y9" s="435"/>
      <c r="Z9" s="435"/>
      <c r="AA9" s="435"/>
      <c r="AB9" s="435"/>
      <c r="AC9" s="435"/>
      <c r="AD9" s="435"/>
      <c r="AE9" s="435"/>
      <c r="AF9" s="435"/>
      <c r="AG9" s="435"/>
      <c r="AH9" s="435"/>
      <c r="AI9" s="435"/>
      <c r="AJ9" s="435"/>
      <c r="AK9" s="435"/>
      <c r="AL9" s="435"/>
      <c r="AM9" s="435"/>
      <c r="AN9" s="435"/>
      <c r="AO9" s="435"/>
      <c r="AP9" s="435"/>
      <c r="AQ9" s="435"/>
      <c r="AR9" s="435"/>
      <c r="AS9" s="435"/>
      <c r="AT9" s="435"/>
      <c r="AU9" s="435"/>
      <c r="AV9" s="435"/>
      <c r="AW9" s="435"/>
      <c r="AX9" s="435"/>
      <c r="AY9" s="435"/>
      <c r="AZ9" s="435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421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424" t="s">
        <v>175</v>
      </c>
      <c r="AK14" s="425"/>
      <c r="AL14" s="425"/>
      <c r="AM14" s="425"/>
      <c r="AN14" s="426"/>
      <c r="AO14" s="96" t="s">
        <v>176</v>
      </c>
      <c r="AP14" s="96"/>
      <c r="AQ14" s="96"/>
      <c r="AR14" s="96"/>
      <c r="AS14" s="424" t="s">
        <v>177</v>
      </c>
      <c r="AT14" s="425"/>
      <c r="AU14" s="425"/>
      <c r="AV14" s="426"/>
      <c r="AW14" s="424" t="s">
        <v>178</v>
      </c>
      <c r="AX14" s="425"/>
      <c r="AY14" s="425"/>
      <c r="AZ14" s="425"/>
      <c r="BA14" s="426"/>
      <c r="BB14" s="96" t="s">
        <v>179</v>
      </c>
      <c r="BC14" s="431" t="s">
        <v>241</v>
      </c>
      <c r="BD14" s="431" t="s">
        <v>243</v>
      </c>
      <c r="BE14" s="431" t="s">
        <v>242</v>
      </c>
      <c r="BF14" s="438" t="s">
        <v>244</v>
      </c>
      <c r="BG14" s="431" t="s">
        <v>245</v>
      </c>
      <c r="BH14" s="431" t="s">
        <v>185</v>
      </c>
      <c r="BI14" s="431" t="s">
        <v>186</v>
      </c>
      <c r="BJ14" s="431" t="s">
        <v>166</v>
      </c>
      <c r="BK14" s="88"/>
    </row>
    <row r="15" spans="1:63" ht="15">
      <c r="A15" s="422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436"/>
      <c r="BD15" s="436"/>
      <c r="BE15" s="436"/>
      <c r="BF15" s="439"/>
      <c r="BG15" s="436"/>
      <c r="BH15" s="422"/>
      <c r="BI15" s="422"/>
      <c r="BJ15" s="422"/>
      <c r="BK15" s="88"/>
    </row>
    <row r="16" spans="1:63" ht="15">
      <c r="A16" s="422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436"/>
      <c r="BD16" s="436"/>
      <c r="BE16" s="436"/>
      <c r="BF16" s="439"/>
      <c r="BG16" s="436"/>
      <c r="BH16" s="422"/>
      <c r="BI16" s="422"/>
      <c r="BJ16" s="422"/>
      <c r="BK16" s="88"/>
    </row>
    <row r="17" spans="1:63" ht="15" customHeight="1" thickBot="1">
      <c r="A17" s="423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437"/>
      <c r="BD17" s="437"/>
      <c r="BE17" s="437"/>
      <c r="BF17" s="440"/>
      <c r="BG17" s="437"/>
      <c r="BH17" s="423"/>
      <c r="BI17" s="423"/>
      <c r="BJ17" s="423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A14:A17"/>
    <mergeCell ref="B1:M1"/>
    <mergeCell ref="R1:Z1"/>
    <mergeCell ref="A3:O3"/>
    <mergeCell ref="A4:O4"/>
    <mergeCell ref="AC1:AK1"/>
    <mergeCell ref="R4:AA4"/>
    <mergeCell ref="R3:AA3"/>
    <mergeCell ref="AC3:AL3"/>
    <mergeCell ref="AC2:AL2"/>
    <mergeCell ref="BJ14:BJ17"/>
    <mergeCell ref="AY2:BJ2"/>
    <mergeCell ref="BB4:BH4"/>
    <mergeCell ref="BH14:BH17"/>
    <mergeCell ref="BI14:BI17"/>
    <mergeCell ref="T9:AZ9"/>
    <mergeCell ref="AC4:AL4"/>
    <mergeCell ref="AN4:AW4"/>
    <mergeCell ref="AN3:AW3"/>
    <mergeCell ref="R2:AA2"/>
    <mergeCell ref="BC14:BC17"/>
    <mergeCell ref="BD14:BD17"/>
    <mergeCell ref="BE14:BE17"/>
    <mergeCell ref="BG14:BG17"/>
    <mergeCell ref="BF14:BF17"/>
    <mergeCell ref="AN1:AV1"/>
    <mergeCell ref="AN2:AW2"/>
    <mergeCell ref="AW14:BA14"/>
    <mergeCell ref="AJ14:AN14"/>
    <mergeCell ref="AS14:AV14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58"/>
  <sheetViews>
    <sheetView showZeros="0" tabSelected="1" zoomScale="60" zoomScaleNormal="60" zoomScaleSheetLayoutView="54" zoomScalePageLayoutView="69" workbookViewId="0" topLeftCell="A1">
      <selection activeCell="A2" sqref="A2:BD47"/>
    </sheetView>
  </sheetViews>
  <sheetFormatPr defaultColWidth="9.00390625" defaultRowHeight="12.75"/>
  <cols>
    <col min="1" max="1" width="4.375" style="0" customWidth="1"/>
    <col min="2" max="2" width="8.625" style="0" customWidth="1"/>
    <col min="3" max="55" width="5.125" style="0" customWidth="1"/>
    <col min="56" max="56" width="3.125" style="0" customWidth="1"/>
    <col min="57" max="57" width="3.25390625" style="0" customWidth="1"/>
    <col min="58" max="58" width="2.00390625" style="0" customWidth="1"/>
    <col min="59" max="61" width="3.75390625" style="0" customWidth="1"/>
  </cols>
  <sheetData>
    <row r="1" spans="46:54" ht="12.75">
      <c r="AT1" s="460"/>
      <c r="AU1" s="460"/>
      <c r="AV1" s="460"/>
      <c r="AW1" s="460"/>
      <c r="AX1" s="460"/>
      <c r="AY1" s="460"/>
      <c r="AZ1" s="460"/>
      <c r="BA1" s="460"/>
      <c r="BB1" s="460"/>
    </row>
    <row r="3" spans="2:61" ht="33.75" customHeight="1">
      <c r="B3" s="541" t="s">
        <v>357</v>
      </c>
      <c r="C3" s="541"/>
      <c r="D3" s="541"/>
      <c r="E3" s="541"/>
      <c r="F3" s="541"/>
      <c r="G3" s="541"/>
      <c r="H3" s="541"/>
      <c r="I3" s="541"/>
      <c r="J3" s="541"/>
      <c r="K3" s="541"/>
      <c r="L3" s="464" t="s">
        <v>290</v>
      </c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4"/>
      <c r="AI3" s="464"/>
      <c r="AJ3" s="464"/>
      <c r="AK3" s="464"/>
      <c r="AL3" s="464"/>
      <c r="AM3" s="464"/>
      <c r="AN3" s="464"/>
      <c r="AO3" s="464"/>
      <c r="AP3" s="260"/>
      <c r="AQ3" s="260"/>
      <c r="AT3" s="550" t="s">
        <v>358</v>
      </c>
      <c r="AU3" s="550"/>
      <c r="AV3" s="550"/>
      <c r="AW3" s="550"/>
      <c r="AX3" s="550"/>
      <c r="AY3" s="550"/>
      <c r="AZ3" s="550"/>
      <c r="BA3" s="550"/>
      <c r="BB3" s="550"/>
      <c r="BC3" s="241"/>
      <c r="BD3" s="259"/>
      <c r="BE3" s="260"/>
      <c r="BI3" s="260"/>
    </row>
    <row r="4" spans="2:57" ht="22.5" customHeight="1">
      <c r="B4" s="542" t="s">
        <v>333</v>
      </c>
      <c r="C4" s="542"/>
      <c r="D4" s="542"/>
      <c r="E4" s="542"/>
      <c r="F4" s="542"/>
      <c r="G4" s="542"/>
      <c r="H4" s="542"/>
      <c r="I4" s="542"/>
      <c r="J4" s="542"/>
      <c r="K4" s="542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65"/>
      <c r="AL4" s="465"/>
      <c r="AM4" s="465"/>
      <c r="AN4" s="465"/>
      <c r="AO4" s="465"/>
      <c r="AP4" s="49"/>
      <c r="AQ4" s="49"/>
      <c r="AT4" s="463" t="s">
        <v>308</v>
      </c>
      <c r="AU4" s="463"/>
      <c r="AV4" s="463"/>
      <c r="AW4" s="463"/>
      <c r="AX4" s="463"/>
      <c r="AY4" s="463"/>
      <c r="AZ4" s="463"/>
      <c r="BA4" s="463"/>
      <c r="BB4" s="290"/>
      <c r="BE4" s="49"/>
    </row>
    <row r="5" spans="2:57" ht="26.25" customHeight="1">
      <c r="B5" s="287" t="s">
        <v>367</v>
      </c>
      <c r="C5" s="288"/>
      <c r="D5" s="286"/>
      <c r="E5" s="286"/>
      <c r="F5" s="288"/>
      <c r="G5" s="289"/>
      <c r="H5" s="288"/>
      <c r="I5" s="288"/>
      <c r="J5" s="288"/>
      <c r="K5" s="288"/>
      <c r="L5" s="514" t="s">
        <v>366</v>
      </c>
      <c r="M5" s="514"/>
      <c r="N5" s="514"/>
      <c r="O5" s="514"/>
      <c r="P5" s="514"/>
      <c r="Q5" s="514"/>
      <c r="R5" s="514"/>
      <c r="S5" s="514"/>
      <c r="T5" s="514"/>
      <c r="U5" s="514"/>
      <c r="V5" s="514"/>
      <c r="W5" s="514"/>
      <c r="X5" s="514"/>
      <c r="Y5" s="514"/>
      <c r="Z5" s="514"/>
      <c r="AA5" s="514"/>
      <c r="AB5" s="514"/>
      <c r="AC5" s="514"/>
      <c r="AD5" s="514"/>
      <c r="AE5" s="514"/>
      <c r="AF5" s="514"/>
      <c r="AG5" s="514"/>
      <c r="AH5" s="514"/>
      <c r="AI5" s="514"/>
      <c r="AJ5" s="514"/>
      <c r="AK5" s="514"/>
      <c r="AL5" s="514"/>
      <c r="AM5" s="514"/>
      <c r="AN5" s="514"/>
      <c r="AO5" s="514"/>
      <c r="AT5" s="296" t="s">
        <v>334</v>
      </c>
      <c r="AU5" s="296"/>
      <c r="AV5" s="296"/>
      <c r="AW5" s="296"/>
      <c r="AX5" s="296"/>
      <c r="AY5" s="296"/>
      <c r="AZ5" s="296"/>
      <c r="BA5" s="296"/>
      <c r="BB5" s="296"/>
      <c r="BC5" s="219"/>
      <c r="BD5" s="219"/>
      <c r="BE5" s="219"/>
    </row>
    <row r="6" spans="2:57" ht="30.75" customHeight="1">
      <c r="B6" s="461" t="s">
        <v>368</v>
      </c>
      <c r="C6" s="461"/>
      <c r="D6" s="461"/>
      <c r="E6" s="461"/>
      <c r="F6" s="461"/>
      <c r="G6" s="461"/>
      <c r="H6" s="461"/>
      <c r="I6" s="240" t="s">
        <v>322</v>
      </c>
      <c r="J6" s="240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49"/>
      <c r="AJ6" s="49"/>
      <c r="AK6" s="49"/>
      <c r="AL6" s="49"/>
      <c r="AM6" s="49"/>
      <c r="AN6" s="49"/>
      <c r="AO6" s="49"/>
      <c r="AP6" s="49"/>
      <c r="AQ6" s="49"/>
      <c r="AT6" s="296" t="s">
        <v>369</v>
      </c>
      <c r="AU6" s="296"/>
      <c r="AV6" s="296"/>
      <c r="AW6" s="296"/>
      <c r="AX6" s="296"/>
      <c r="AY6" s="296"/>
      <c r="AZ6" s="296"/>
      <c r="BA6" s="296"/>
      <c r="BB6" s="242"/>
      <c r="BC6" s="242"/>
      <c r="BE6" s="49"/>
    </row>
    <row r="7" spans="11:55" ht="30.75" customHeight="1">
      <c r="K7" s="547" t="s">
        <v>297</v>
      </c>
      <c r="L7" s="547"/>
      <c r="M7" s="547"/>
      <c r="N7" s="547"/>
      <c r="O7" s="547"/>
      <c r="P7" s="547"/>
      <c r="Q7" s="547"/>
      <c r="R7" s="547"/>
      <c r="S7" s="547"/>
      <c r="T7" s="547"/>
      <c r="U7" s="547"/>
      <c r="V7" s="547"/>
      <c r="W7" s="547"/>
      <c r="X7" s="547"/>
      <c r="Y7" s="547"/>
      <c r="Z7" s="547"/>
      <c r="AA7" s="547"/>
      <c r="AB7" s="547"/>
      <c r="AC7" s="547"/>
      <c r="AD7" s="547"/>
      <c r="AE7" s="547"/>
      <c r="AF7" s="547"/>
      <c r="AG7" s="547"/>
      <c r="AH7" s="547"/>
      <c r="AI7" s="547"/>
      <c r="AJ7" s="547"/>
      <c r="AK7" s="547"/>
      <c r="AL7" s="547"/>
      <c r="AM7" s="547"/>
      <c r="AN7" s="547"/>
      <c r="AO7" s="547"/>
      <c r="AP7" s="265"/>
      <c r="AQ7" s="265"/>
      <c r="AR7" s="265"/>
      <c r="AS7" s="265"/>
      <c r="AT7" s="265"/>
      <c r="AU7" s="551" t="s">
        <v>319</v>
      </c>
      <c r="AV7" s="551"/>
      <c r="AW7" s="265"/>
      <c r="AX7" s="265"/>
      <c r="AY7" s="265"/>
      <c r="AZ7" s="265"/>
      <c r="BA7" s="49"/>
      <c r="BB7" s="49"/>
      <c r="BC7" s="260"/>
    </row>
    <row r="8" spans="2:56" ht="24" customHeight="1">
      <c r="B8" s="244"/>
      <c r="C8" s="245"/>
      <c r="D8" s="245"/>
      <c r="E8" s="219"/>
      <c r="F8" s="219"/>
      <c r="G8" s="219"/>
      <c r="H8" s="219"/>
      <c r="I8" s="219"/>
      <c r="J8" s="291" t="s">
        <v>298</v>
      </c>
      <c r="K8" s="291"/>
      <c r="L8" s="219"/>
      <c r="M8" s="219"/>
      <c r="N8" s="219"/>
      <c r="O8" s="441" t="s">
        <v>371</v>
      </c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441"/>
      <c r="AK8" s="441"/>
      <c r="AL8" s="441"/>
      <c r="AQ8" s="266" t="s">
        <v>356</v>
      </c>
      <c r="AR8" s="49"/>
      <c r="AS8" s="49"/>
      <c r="AT8" s="49"/>
      <c r="AU8" s="49"/>
      <c r="AV8" s="443" t="s">
        <v>372</v>
      </c>
      <c r="AW8" s="443"/>
      <c r="AX8" s="443"/>
      <c r="AY8" s="443"/>
      <c r="AZ8" s="443"/>
      <c r="BA8" s="443"/>
      <c r="BB8" s="443"/>
      <c r="BC8" s="443"/>
      <c r="BD8" s="443"/>
    </row>
    <row r="9" spans="3:55" ht="13.5" customHeight="1"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462" t="s">
        <v>309</v>
      </c>
      <c r="P9" s="462"/>
      <c r="Q9" s="462"/>
      <c r="R9" s="462"/>
      <c r="S9" s="462"/>
      <c r="T9" s="462"/>
      <c r="U9" s="462"/>
      <c r="V9" s="462"/>
      <c r="W9" s="462"/>
      <c r="X9" s="462"/>
      <c r="Y9" s="462"/>
      <c r="Z9" s="462"/>
      <c r="AA9" s="462"/>
      <c r="AB9" s="462"/>
      <c r="AC9" s="462"/>
      <c r="AD9" s="462"/>
      <c r="AE9" s="462"/>
      <c r="AF9" s="462"/>
      <c r="AG9" s="462"/>
      <c r="AH9" s="462"/>
      <c r="AI9" s="462"/>
      <c r="AJ9" s="462"/>
      <c r="AK9" s="462"/>
      <c r="AL9" s="462"/>
      <c r="AT9" s="446" t="s">
        <v>325</v>
      </c>
      <c r="AU9" s="446"/>
      <c r="AV9" s="446"/>
      <c r="AW9" s="446"/>
      <c r="AX9" s="446"/>
      <c r="AY9" s="446"/>
      <c r="AZ9" s="446"/>
      <c r="BC9" s="260"/>
    </row>
    <row r="10" spans="2:52" ht="21" customHeight="1">
      <c r="B10" s="244"/>
      <c r="C10" s="245"/>
      <c r="D10" s="245"/>
      <c r="E10" s="219"/>
      <c r="F10" s="219"/>
      <c r="G10" s="219"/>
      <c r="H10" s="219"/>
      <c r="I10" s="219"/>
      <c r="J10" s="291" t="s">
        <v>299</v>
      </c>
      <c r="K10" s="291"/>
      <c r="L10" s="219"/>
      <c r="M10" s="219"/>
      <c r="N10" s="219"/>
      <c r="O10" s="441" t="s">
        <v>418</v>
      </c>
      <c r="P10" s="441"/>
      <c r="Q10" s="441"/>
      <c r="R10" s="441"/>
      <c r="S10" s="441"/>
      <c r="T10" s="441"/>
      <c r="U10" s="441"/>
      <c r="V10" s="441"/>
      <c r="W10" s="441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  <c r="AI10" s="441"/>
      <c r="AJ10" s="441"/>
      <c r="AK10" s="441"/>
      <c r="AL10" s="441"/>
      <c r="AN10" s="266"/>
      <c r="AO10" s="49"/>
      <c r="AP10" s="49"/>
      <c r="AQ10" s="307"/>
      <c r="AR10" s="308"/>
      <c r="AS10" s="308"/>
      <c r="AT10" s="308"/>
      <c r="AU10" s="308"/>
      <c r="AV10" s="308"/>
      <c r="AW10" s="308"/>
      <c r="AX10" s="308"/>
      <c r="AY10" s="308"/>
      <c r="AZ10" s="308"/>
    </row>
    <row r="11" spans="3:52" ht="14.25" customHeight="1"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462" t="s">
        <v>291</v>
      </c>
      <c r="P11" s="462"/>
      <c r="Q11" s="462"/>
      <c r="R11" s="462"/>
      <c r="S11" s="462"/>
      <c r="T11" s="462"/>
      <c r="U11" s="462"/>
      <c r="V11" s="462"/>
      <c r="W11" s="462"/>
      <c r="X11" s="462"/>
      <c r="Y11" s="462"/>
      <c r="Z11" s="462"/>
      <c r="AA11" s="462"/>
      <c r="AB11" s="462"/>
      <c r="AC11" s="462"/>
      <c r="AD11" s="462"/>
      <c r="AE11" s="462"/>
      <c r="AF11" s="462"/>
      <c r="AG11" s="462"/>
      <c r="AH11" s="462"/>
      <c r="AI11" s="462"/>
      <c r="AJ11" s="462"/>
      <c r="AK11" s="462"/>
      <c r="AL11" s="462"/>
      <c r="AQ11" s="309"/>
      <c r="AR11" s="309"/>
      <c r="AS11" s="309"/>
      <c r="AT11" s="466"/>
      <c r="AU11" s="466"/>
      <c r="AV11" s="466"/>
      <c r="AW11" s="466"/>
      <c r="AX11" s="466"/>
      <c r="AY11" s="466"/>
      <c r="AZ11" s="466"/>
    </row>
    <row r="12" spans="2:68" ht="22.5" customHeight="1">
      <c r="B12" s="244"/>
      <c r="C12" s="245"/>
      <c r="D12" s="245"/>
      <c r="E12" s="219"/>
      <c r="F12" s="219"/>
      <c r="G12" s="219"/>
      <c r="H12" s="219"/>
      <c r="I12" s="219"/>
      <c r="J12" s="291" t="s">
        <v>300</v>
      </c>
      <c r="K12" s="291"/>
      <c r="L12" s="219"/>
      <c r="M12" s="219"/>
      <c r="N12" s="219"/>
      <c r="O12" s="441"/>
      <c r="P12" s="441"/>
      <c r="Q12" s="441"/>
      <c r="R12" s="441"/>
      <c r="S12" s="441"/>
      <c r="T12" s="441"/>
      <c r="U12" s="441"/>
      <c r="V12" s="441"/>
      <c r="W12" s="441"/>
      <c r="X12" s="441"/>
      <c r="Y12" s="441"/>
      <c r="Z12" s="441"/>
      <c r="AA12" s="441"/>
      <c r="AB12" s="441"/>
      <c r="AC12" s="441"/>
      <c r="AD12" s="441"/>
      <c r="AE12" s="441"/>
      <c r="AF12" s="441"/>
      <c r="AG12" s="441"/>
      <c r="AH12" s="441"/>
      <c r="AI12" s="441"/>
      <c r="AJ12" s="441"/>
      <c r="AK12" s="441"/>
      <c r="AL12" s="441"/>
      <c r="AN12" s="266"/>
      <c r="AO12" s="49"/>
      <c r="AP12" s="49"/>
      <c r="AQ12" s="266" t="s">
        <v>332</v>
      </c>
      <c r="AR12" s="49"/>
      <c r="AS12" s="49"/>
      <c r="AT12" s="49"/>
      <c r="AU12" s="443" t="s">
        <v>373</v>
      </c>
      <c r="AV12" s="443"/>
      <c r="AW12" s="443"/>
      <c r="AX12" s="443"/>
      <c r="AY12" s="443"/>
      <c r="AZ12" s="443"/>
      <c r="BA12" s="443"/>
      <c r="BB12" s="443"/>
      <c r="BC12" s="443"/>
      <c r="BF12" s="470"/>
      <c r="BG12" s="460"/>
      <c r="BH12" s="460"/>
      <c r="BI12" s="460"/>
      <c r="BJ12" s="460"/>
      <c r="BK12" s="460"/>
      <c r="BL12" s="460"/>
      <c r="BM12" s="460"/>
      <c r="BN12" s="460"/>
      <c r="BO12" s="460"/>
      <c r="BP12" s="460"/>
    </row>
    <row r="13" spans="3:68" ht="15" customHeight="1"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462" t="s">
        <v>292</v>
      </c>
      <c r="P13" s="462"/>
      <c r="Q13" s="462"/>
      <c r="R13" s="462"/>
      <c r="S13" s="462"/>
      <c r="T13" s="462"/>
      <c r="U13" s="462"/>
      <c r="V13" s="462"/>
      <c r="W13" s="462"/>
      <c r="X13" s="462"/>
      <c r="Y13" s="462"/>
      <c r="Z13" s="462"/>
      <c r="AA13" s="462"/>
      <c r="AB13" s="462"/>
      <c r="AC13" s="462"/>
      <c r="AD13" s="462"/>
      <c r="AE13" s="462"/>
      <c r="AF13" s="462"/>
      <c r="AG13" s="462"/>
      <c r="AH13" s="462"/>
      <c r="AI13" s="462"/>
      <c r="AJ13" s="462"/>
      <c r="AK13" s="462"/>
      <c r="AL13" s="462"/>
      <c r="AP13" s="285"/>
      <c r="AT13" s="446" t="s">
        <v>326</v>
      </c>
      <c r="AU13" s="446"/>
      <c r="AV13" s="446"/>
      <c r="AW13" s="446"/>
      <c r="AX13" s="446"/>
      <c r="AY13" s="446"/>
      <c r="AZ13" s="446"/>
      <c r="BI13" s="446"/>
      <c r="BJ13" s="446"/>
      <c r="BK13" s="446"/>
      <c r="BL13" s="446"/>
      <c r="BM13" s="446"/>
      <c r="BN13" s="446"/>
      <c r="BO13" s="446"/>
      <c r="BP13" s="446"/>
    </row>
    <row r="14" spans="2:68" ht="20.25" customHeight="1">
      <c r="B14" s="244"/>
      <c r="C14" s="245"/>
      <c r="D14" s="245"/>
      <c r="E14" s="219"/>
      <c r="F14" s="219"/>
      <c r="G14" s="219"/>
      <c r="H14" s="219"/>
      <c r="I14" s="219"/>
      <c r="J14" s="291" t="s">
        <v>359</v>
      </c>
      <c r="K14" s="291"/>
      <c r="L14" s="219"/>
      <c r="M14" s="219"/>
      <c r="N14" s="219"/>
      <c r="O14" s="442" t="s">
        <v>419</v>
      </c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G14" s="442"/>
      <c r="AH14" s="442"/>
      <c r="AI14" s="442"/>
      <c r="AJ14" s="442"/>
      <c r="AK14" s="442"/>
      <c r="AL14" s="442"/>
      <c r="AP14" s="285"/>
      <c r="AQ14" s="266" t="s">
        <v>327</v>
      </c>
      <c r="AR14" s="49"/>
      <c r="AS14" s="49"/>
      <c r="AT14" s="444" t="s">
        <v>374</v>
      </c>
      <c r="AU14" s="444"/>
      <c r="AV14" s="444"/>
      <c r="AW14" s="444"/>
      <c r="AX14" s="444"/>
      <c r="AY14" s="444"/>
      <c r="AZ14" s="444"/>
      <c r="BA14" s="444"/>
      <c r="BB14" s="444"/>
      <c r="BF14" s="470"/>
      <c r="BG14" s="460"/>
      <c r="BH14" s="460"/>
      <c r="BI14" s="460"/>
      <c r="BJ14" s="460"/>
      <c r="BK14" s="460"/>
      <c r="BL14" s="460"/>
      <c r="BM14" s="460"/>
      <c r="BN14" s="460"/>
      <c r="BO14" s="460"/>
      <c r="BP14" s="460"/>
    </row>
    <row r="15" spans="3:67" ht="14.25" customHeight="1">
      <c r="C15" s="295"/>
      <c r="D15" s="295"/>
      <c r="E15" s="295"/>
      <c r="F15" s="295"/>
      <c r="G15" s="295"/>
      <c r="H15" s="295"/>
      <c r="I15" s="445" t="s">
        <v>360</v>
      </c>
      <c r="J15" s="445"/>
      <c r="K15" s="445"/>
      <c r="L15" s="445"/>
      <c r="M15" s="445"/>
      <c r="N15" s="445"/>
      <c r="O15" s="462" t="s">
        <v>361</v>
      </c>
      <c r="P15" s="462"/>
      <c r="Q15" s="462"/>
      <c r="R15" s="462"/>
      <c r="S15" s="462"/>
      <c r="T15" s="462"/>
      <c r="U15" s="462"/>
      <c r="V15" s="462"/>
      <c r="W15" s="462"/>
      <c r="X15" s="462"/>
      <c r="Y15" s="462"/>
      <c r="Z15" s="462"/>
      <c r="AA15" s="462"/>
      <c r="AB15" s="462"/>
      <c r="AC15" s="462"/>
      <c r="AD15" s="462"/>
      <c r="AE15" s="462"/>
      <c r="AF15" s="462"/>
      <c r="AG15" s="462"/>
      <c r="AH15" s="462"/>
      <c r="AI15" s="462"/>
      <c r="AJ15" s="462"/>
      <c r="AK15" s="462"/>
      <c r="AL15" s="462"/>
      <c r="AS15" s="447" t="s">
        <v>328</v>
      </c>
      <c r="AT15" s="447"/>
      <c r="AU15" s="447"/>
      <c r="AV15" s="447"/>
      <c r="AW15" s="447"/>
      <c r="AX15" s="447"/>
      <c r="AY15" s="447"/>
      <c r="AZ15" s="447"/>
      <c r="BI15" s="446"/>
      <c r="BJ15" s="446"/>
      <c r="BK15" s="446"/>
      <c r="BL15" s="446"/>
      <c r="BM15" s="446"/>
      <c r="BN15" s="446"/>
      <c r="BO15" s="446"/>
    </row>
    <row r="16" spans="2:68" ht="20.25" customHeight="1">
      <c r="B16" s="244"/>
      <c r="C16" s="245"/>
      <c r="D16" s="245"/>
      <c r="E16" s="219"/>
      <c r="F16" s="219"/>
      <c r="G16" s="219"/>
      <c r="H16" s="219"/>
      <c r="I16" s="294"/>
      <c r="J16" s="292" t="s">
        <v>301</v>
      </c>
      <c r="K16" s="292"/>
      <c r="L16" s="294"/>
      <c r="M16" s="294"/>
      <c r="N16" s="294"/>
      <c r="O16" s="441" t="s">
        <v>397</v>
      </c>
      <c r="P16" s="441"/>
      <c r="Q16" s="441"/>
      <c r="R16" s="441"/>
      <c r="S16" s="441"/>
      <c r="T16" s="441"/>
      <c r="U16" s="441"/>
      <c r="V16" s="441"/>
      <c r="W16" s="441"/>
      <c r="X16" s="441"/>
      <c r="Y16" s="441"/>
      <c r="Z16" s="441"/>
      <c r="AA16" s="441"/>
      <c r="AB16" s="441"/>
      <c r="AC16" s="441"/>
      <c r="AD16" s="441"/>
      <c r="AE16" s="441"/>
      <c r="AF16" s="441"/>
      <c r="AG16" s="441"/>
      <c r="AH16" s="441"/>
      <c r="AI16" s="441"/>
      <c r="AJ16" s="441"/>
      <c r="AK16" s="441"/>
      <c r="AL16" s="441"/>
      <c r="AP16" s="285"/>
      <c r="AQ16" s="266"/>
      <c r="AR16" s="49"/>
      <c r="AS16" s="447"/>
      <c r="AT16" s="447"/>
      <c r="AU16" s="447"/>
      <c r="AV16" s="447"/>
      <c r="AW16" s="447"/>
      <c r="AX16" s="447"/>
      <c r="AY16" s="447"/>
      <c r="AZ16" s="447"/>
      <c r="BF16" s="470"/>
      <c r="BG16" s="460"/>
      <c r="BH16" s="460"/>
      <c r="BI16" s="460"/>
      <c r="BJ16" s="460"/>
      <c r="BK16" s="460"/>
      <c r="BL16" s="460"/>
      <c r="BM16" s="460"/>
      <c r="BN16" s="460"/>
      <c r="BO16" s="460"/>
      <c r="BP16" s="460"/>
    </row>
    <row r="17" spans="3:67" ht="14.25" customHeight="1"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462" t="s">
        <v>365</v>
      </c>
      <c r="P17" s="462"/>
      <c r="Q17" s="462"/>
      <c r="R17" s="462"/>
      <c r="S17" s="462"/>
      <c r="T17" s="462"/>
      <c r="U17" s="462"/>
      <c r="V17" s="462"/>
      <c r="W17" s="462"/>
      <c r="X17" s="462"/>
      <c r="Y17" s="462"/>
      <c r="Z17" s="462"/>
      <c r="AA17" s="462"/>
      <c r="AB17" s="462"/>
      <c r="AC17" s="462"/>
      <c r="AD17" s="462"/>
      <c r="AE17" s="462"/>
      <c r="AF17" s="462"/>
      <c r="AG17" s="462"/>
      <c r="AH17" s="462"/>
      <c r="AI17" s="462"/>
      <c r="AJ17" s="462"/>
      <c r="AK17" s="462"/>
      <c r="AL17" s="462"/>
      <c r="AS17" s="285"/>
      <c r="AT17" s="285"/>
      <c r="AU17" s="285"/>
      <c r="AV17" s="285"/>
      <c r="AW17" s="285"/>
      <c r="AX17" s="285"/>
      <c r="AY17" s="285"/>
      <c r="AZ17" s="285"/>
      <c r="BI17" s="446"/>
      <c r="BJ17" s="446"/>
      <c r="BK17" s="446"/>
      <c r="BL17" s="446"/>
      <c r="BM17" s="446"/>
      <c r="BN17" s="446"/>
      <c r="BO17" s="446"/>
    </row>
    <row r="18" spans="2:67" ht="23.25" customHeight="1">
      <c r="B18" s="246"/>
      <c r="C18" s="245"/>
      <c r="D18" s="245"/>
      <c r="E18" s="245"/>
      <c r="F18" s="293"/>
      <c r="G18" s="294"/>
      <c r="H18" s="294"/>
      <c r="AS18" s="285"/>
      <c r="AT18" s="285"/>
      <c r="AU18" s="285"/>
      <c r="AV18" s="285"/>
      <c r="AW18" s="285"/>
      <c r="AX18" s="285"/>
      <c r="AY18" s="285"/>
      <c r="AZ18" s="285"/>
      <c r="BF18" s="470"/>
      <c r="BG18" s="460"/>
      <c r="BH18" s="460"/>
      <c r="BI18" s="460"/>
      <c r="BJ18" s="460"/>
      <c r="BK18" s="460"/>
      <c r="BL18" s="460"/>
      <c r="BM18" s="460"/>
      <c r="BN18" s="460"/>
      <c r="BO18" s="460"/>
    </row>
    <row r="19" spans="3:67" ht="15.75" customHeight="1">
      <c r="C19" s="295"/>
      <c r="D19" s="295"/>
      <c r="E19" s="295"/>
      <c r="F19" s="295"/>
      <c r="G19" s="295"/>
      <c r="H19" s="295"/>
      <c r="BH19" s="447"/>
      <c r="BI19" s="447"/>
      <c r="BJ19" s="447"/>
      <c r="BK19" s="447"/>
      <c r="BL19" s="447"/>
      <c r="BM19" s="447"/>
      <c r="BN19" s="447"/>
      <c r="BO19" s="447"/>
    </row>
    <row r="20" spans="60:67" ht="12.75">
      <c r="BH20" s="447"/>
      <c r="BI20" s="447"/>
      <c r="BJ20" s="447"/>
      <c r="BK20" s="447"/>
      <c r="BL20" s="447"/>
      <c r="BM20" s="447"/>
      <c r="BN20" s="447"/>
      <c r="BO20" s="447"/>
    </row>
    <row r="21" spans="2:54" ht="22.5" customHeight="1">
      <c r="B21" s="543" t="s">
        <v>362</v>
      </c>
      <c r="C21" s="543"/>
      <c r="D21" s="543"/>
      <c r="E21" s="543"/>
      <c r="F21" s="543"/>
      <c r="G21" s="543"/>
      <c r="H21" s="543"/>
      <c r="I21" s="543"/>
      <c r="J21" s="543"/>
      <c r="K21" s="543"/>
      <c r="L21" s="543"/>
      <c r="M21" s="543"/>
      <c r="N21" s="543"/>
      <c r="O21" s="543"/>
      <c r="P21" s="543"/>
      <c r="Q21" s="543"/>
      <c r="R21" s="543"/>
      <c r="S21" s="543"/>
      <c r="T21" s="543"/>
      <c r="U21" s="543"/>
      <c r="V21" s="543"/>
      <c r="W21" s="543"/>
      <c r="X21" s="543"/>
      <c r="Y21" s="543"/>
      <c r="Z21" s="543"/>
      <c r="AA21" s="543"/>
      <c r="AB21" s="543"/>
      <c r="AC21" s="543"/>
      <c r="AD21" s="543"/>
      <c r="AE21" s="543"/>
      <c r="AF21" s="543"/>
      <c r="AG21" s="543"/>
      <c r="AH21" s="543"/>
      <c r="AI21" s="543"/>
      <c r="AJ21" s="543"/>
      <c r="AK21" s="543"/>
      <c r="AL21" s="543"/>
      <c r="AM21" s="543"/>
      <c r="AN21" s="543"/>
      <c r="AO21" s="543"/>
      <c r="AP21" s="543"/>
      <c r="AQ21" s="543"/>
      <c r="AR21" s="543"/>
      <c r="AS21" s="543"/>
      <c r="AT21" s="543"/>
      <c r="AU21" s="543"/>
      <c r="AV21" s="543"/>
      <c r="AW21" s="543"/>
      <c r="AX21" s="543"/>
      <c r="AY21" s="543"/>
      <c r="AZ21" s="543"/>
      <c r="BA21" s="543"/>
      <c r="BB21" s="543"/>
    </row>
    <row r="22" ht="13.5" thickBot="1"/>
    <row r="23" spans="2:54" ht="18.75">
      <c r="B23" s="484" t="s">
        <v>263</v>
      </c>
      <c r="C23" s="269" t="s">
        <v>167</v>
      </c>
      <c r="D23" s="270"/>
      <c r="E23" s="270"/>
      <c r="F23" s="270"/>
      <c r="G23" s="270" t="s">
        <v>168</v>
      </c>
      <c r="H23" s="270"/>
      <c r="I23" s="270"/>
      <c r="J23" s="270"/>
      <c r="K23" s="270"/>
      <c r="L23" s="270" t="s">
        <v>169</v>
      </c>
      <c r="M23" s="270"/>
      <c r="N23" s="270"/>
      <c r="O23" s="270"/>
      <c r="P23" s="270" t="s">
        <v>170</v>
      </c>
      <c r="Q23" s="270"/>
      <c r="R23" s="270"/>
      <c r="S23" s="270"/>
      <c r="T23" s="270" t="s">
        <v>171</v>
      </c>
      <c r="U23" s="270"/>
      <c r="V23" s="270"/>
      <c r="W23" s="270"/>
      <c r="X23" s="270"/>
      <c r="Y23" s="270" t="s">
        <v>172</v>
      </c>
      <c r="Z23" s="270"/>
      <c r="AA23" s="270"/>
      <c r="AB23" s="270"/>
      <c r="AC23" s="270" t="s">
        <v>173</v>
      </c>
      <c r="AD23" s="270"/>
      <c r="AE23" s="270"/>
      <c r="AF23" s="270"/>
      <c r="AG23" s="270" t="s">
        <v>174</v>
      </c>
      <c r="AH23" s="270"/>
      <c r="AI23" s="270"/>
      <c r="AJ23" s="270"/>
      <c r="AK23" s="544" t="s">
        <v>175</v>
      </c>
      <c r="AL23" s="545"/>
      <c r="AM23" s="545"/>
      <c r="AN23" s="545"/>
      <c r="AO23" s="546"/>
      <c r="AP23" s="270" t="s">
        <v>176</v>
      </c>
      <c r="AQ23" s="270"/>
      <c r="AR23" s="270"/>
      <c r="AS23" s="271"/>
      <c r="AT23" s="516" t="s">
        <v>177</v>
      </c>
      <c r="AU23" s="516"/>
      <c r="AV23" s="516"/>
      <c r="AW23" s="548"/>
      <c r="AX23" s="515" t="s">
        <v>178</v>
      </c>
      <c r="AY23" s="516"/>
      <c r="AZ23" s="516"/>
      <c r="BA23" s="516"/>
      <c r="BB23" s="517"/>
    </row>
    <row r="24" spans="2:54" ht="18.75">
      <c r="B24" s="485"/>
      <c r="C24" s="272">
        <v>1</v>
      </c>
      <c r="D24" s="114">
        <f>C24+1</f>
        <v>2</v>
      </c>
      <c r="E24" s="114">
        <f aca="true" t="shared" si="0" ref="E24:BB24">D24+1</f>
        <v>3</v>
      </c>
      <c r="F24" s="114">
        <f t="shared" si="0"/>
        <v>4</v>
      </c>
      <c r="G24" s="114">
        <f t="shared" si="0"/>
        <v>5</v>
      </c>
      <c r="H24" s="114">
        <f t="shared" si="0"/>
        <v>6</v>
      </c>
      <c r="I24" s="114">
        <f t="shared" si="0"/>
        <v>7</v>
      </c>
      <c r="J24" s="114">
        <f t="shared" si="0"/>
        <v>8</v>
      </c>
      <c r="K24" s="114">
        <f>J24+1</f>
        <v>9</v>
      </c>
      <c r="L24" s="114">
        <f t="shared" si="0"/>
        <v>10</v>
      </c>
      <c r="M24" s="114">
        <f t="shared" si="0"/>
        <v>11</v>
      </c>
      <c r="N24" s="114">
        <f t="shared" si="0"/>
        <v>12</v>
      </c>
      <c r="O24" s="114">
        <f t="shared" si="0"/>
        <v>13</v>
      </c>
      <c r="P24" s="114">
        <f t="shared" si="0"/>
        <v>14</v>
      </c>
      <c r="Q24" s="114">
        <f t="shared" si="0"/>
        <v>15</v>
      </c>
      <c r="R24" s="114">
        <f t="shared" si="0"/>
        <v>16</v>
      </c>
      <c r="S24" s="114">
        <f t="shared" si="0"/>
        <v>17</v>
      </c>
      <c r="T24" s="114">
        <f t="shared" si="0"/>
        <v>18</v>
      </c>
      <c r="U24" s="114">
        <f t="shared" si="0"/>
        <v>19</v>
      </c>
      <c r="V24" s="114">
        <f t="shared" si="0"/>
        <v>20</v>
      </c>
      <c r="W24" s="114">
        <f t="shared" si="0"/>
        <v>21</v>
      </c>
      <c r="X24" s="114">
        <f t="shared" si="0"/>
        <v>22</v>
      </c>
      <c r="Y24" s="114">
        <f t="shared" si="0"/>
        <v>23</v>
      </c>
      <c r="Z24" s="114">
        <f t="shared" si="0"/>
        <v>24</v>
      </c>
      <c r="AA24" s="114">
        <f t="shared" si="0"/>
        <v>25</v>
      </c>
      <c r="AB24" s="114">
        <f t="shared" si="0"/>
        <v>26</v>
      </c>
      <c r="AC24" s="114">
        <f t="shared" si="0"/>
        <v>27</v>
      </c>
      <c r="AD24" s="114">
        <f t="shared" si="0"/>
        <v>28</v>
      </c>
      <c r="AE24" s="114">
        <f t="shared" si="0"/>
        <v>29</v>
      </c>
      <c r="AF24" s="114">
        <f t="shared" si="0"/>
        <v>30</v>
      </c>
      <c r="AG24" s="114">
        <f t="shared" si="0"/>
        <v>31</v>
      </c>
      <c r="AH24" s="114">
        <f t="shared" si="0"/>
        <v>32</v>
      </c>
      <c r="AI24" s="114">
        <f t="shared" si="0"/>
        <v>33</v>
      </c>
      <c r="AJ24" s="114">
        <f t="shared" si="0"/>
        <v>34</v>
      </c>
      <c r="AK24" s="114">
        <f t="shared" si="0"/>
        <v>35</v>
      </c>
      <c r="AL24" s="114">
        <f t="shared" si="0"/>
        <v>36</v>
      </c>
      <c r="AM24" s="114">
        <f>AL24+1</f>
        <v>37</v>
      </c>
      <c r="AN24" s="114">
        <f t="shared" si="0"/>
        <v>38</v>
      </c>
      <c r="AO24" s="114">
        <f t="shared" si="0"/>
        <v>39</v>
      </c>
      <c r="AP24" s="114">
        <f t="shared" si="0"/>
        <v>40</v>
      </c>
      <c r="AQ24" s="114">
        <f t="shared" si="0"/>
        <v>41</v>
      </c>
      <c r="AR24" s="114">
        <f t="shared" si="0"/>
        <v>42</v>
      </c>
      <c r="AS24" s="273">
        <f t="shared" si="0"/>
        <v>43</v>
      </c>
      <c r="AT24" s="272">
        <f t="shared" si="0"/>
        <v>44</v>
      </c>
      <c r="AU24" s="114">
        <f t="shared" si="0"/>
        <v>45</v>
      </c>
      <c r="AV24" s="114">
        <f t="shared" si="0"/>
        <v>46</v>
      </c>
      <c r="AW24" s="114">
        <f t="shared" si="0"/>
        <v>47</v>
      </c>
      <c r="AX24" s="114">
        <f t="shared" si="0"/>
        <v>48</v>
      </c>
      <c r="AY24" s="114">
        <f t="shared" si="0"/>
        <v>49</v>
      </c>
      <c r="AZ24" s="114">
        <f t="shared" si="0"/>
        <v>50</v>
      </c>
      <c r="BA24" s="114">
        <f t="shared" si="0"/>
        <v>51</v>
      </c>
      <c r="BB24" s="274">
        <f t="shared" si="0"/>
        <v>52</v>
      </c>
    </row>
    <row r="25" spans="2:54" ht="18.75">
      <c r="B25" s="486"/>
      <c r="C25" s="275">
        <v>1</v>
      </c>
      <c r="D25" s="208">
        <v>8</v>
      </c>
      <c r="E25" s="208">
        <v>15</v>
      </c>
      <c r="F25" s="208">
        <v>22</v>
      </c>
      <c r="G25" s="208">
        <v>29</v>
      </c>
      <c r="H25" s="208">
        <v>6</v>
      </c>
      <c r="I25" s="208">
        <v>13</v>
      </c>
      <c r="J25" s="208">
        <v>20</v>
      </c>
      <c r="K25" s="267">
        <v>27</v>
      </c>
      <c r="L25" s="267">
        <v>3</v>
      </c>
      <c r="M25" s="267">
        <v>10</v>
      </c>
      <c r="N25" s="267">
        <v>17</v>
      </c>
      <c r="O25" s="208">
        <v>24</v>
      </c>
      <c r="P25" s="208">
        <v>1</v>
      </c>
      <c r="Q25" s="208">
        <v>8</v>
      </c>
      <c r="R25" s="208">
        <v>15</v>
      </c>
      <c r="S25" s="208">
        <v>22</v>
      </c>
      <c r="T25" s="208">
        <v>29</v>
      </c>
      <c r="U25" s="267">
        <v>5</v>
      </c>
      <c r="V25" s="208">
        <v>12</v>
      </c>
      <c r="W25" s="208">
        <v>19</v>
      </c>
      <c r="X25" s="208">
        <v>26</v>
      </c>
      <c r="Y25" s="208">
        <v>2</v>
      </c>
      <c r="Z25" s="208">
        <v>9</v>
      </c>
      <c r="AA25" s="208">
        <v>16</v>
      </c>
      <c r="AB25" s="267">
        <v>23</v>
      </c>
      <c r="AC25" s="267">
        <v>2</v>
      </c>
      <c r="AD25" s="267">
        <v>9</v>
      </c>
      <c r="AE25" s="276">
        <v>16</v>
      </c>
      <c r="AF25" s="267">
        <v>23</v>
      </c>
      <c r="AG25" s="267">
        <v>30</v>
      </c>
      <c r="AH25" s="267">
        <v>6</v>
      </c>
      <c r="AI25" s="267">
        <v>13</v>
      </c>
      <c r="AJ25" s="267">
        <v>20</v>
      </c>
      <c r="AK25" s="267">
        <v>27</v>
      </c>
      <c r="AL25" s="267">
        <v>4</v>
      </c>
      <c r="AM25" s="267">
        <v>11</v>
      </c>
      <c r="AN25" s="267">
        <v>18</v>
      </c>
      <c r="AO25" s="267">
        <v>25</v>
      </c>
      <c r="AP25" s="267">
        <v>1</v>
      </c>
      <c r="AQ25" s="267">
        <v>8</v>
      </c>
      <c r="AR25" s="267">
        <v>15</v>
      </c>
      <c r="AS25" s="277">
        <v>22</v>
      </c>
      <c r="AT25" s="278">
        <v>29</v>
      </c>
      <c r="AU25" s="267">
        <v>6</v>
      </c>
      <c r="AV25" s="267">
        <v>13</v>
      </c>
      <c r="AW25" s="267">
        <v>20</v>
      </c>
      <c r="AX25" s="267">
        <v>27</v>
      </c>
      <c r="AY25" s="267">
        <v>3</v>
      </c>
      <c r="AZ25" s="267">
        <v>10</v>
      </c>
      <c r="BA25" s="267">
        <v>17</v>
      </c>
      <c r="BB25" s="277">
        <v>24</v>
      </c>
    </row>
    <row r="26" spans="2:54" ht="19.5" thickBot="1">
      <c r="B26" s="487"/>
      <c r="C26" s="275">
        <v>7</v>
      </c>
      <c r="D26" s="208">
        <v>14</v>
      </c>
      <c r="E26" s="208">
        <v>21</v>
      </c>
      <c r="F26" s="208">
        <v>28</v>
      </c>
      <c r="G26" s="208">
        <v>5</v>
      </c>
      <c r="H26" s="208">
        <v>12</v>
      </c>
      <c r="I26" s="208">
        <v>19</v>
      </c>
      <c r="J26" s="208">
        <v>26</v>
      </c>
      <c r="K26" s="267">
        <v>2</v>
      </c>
      <c r="L26" s="267">
        <v>9</v>
      </c>
      <c r="M26" s="267">
        <v>16</v>
      </c>
      <c r="N26" s="267">
        <v>23</v>
      </c>
      <c r="O26" s="208">
        <v>30</v>
      </c>
      <c r="P26" s="208">
        <v>7</v>
      </c>
      <c r="Q26" s="208">
        <v>14</v>
      </c>
      <c r="R26" s="208">
        <v>21</v>
      </c>
      <c r="S26" s="208">
        <v>28</v>
      </c>
      <c r="T26" s="208">
        <v>4</v>
      </c>
      <c r="U26" s="208">
        <v>11</v>
      </c>
      <c r="V26" s="279">
        <v>18</v>
      </c>
      <c r="W26" s="279">
        <v>25</v>
      </c>
      <c r="X26" s="280">
        <v>1</v>
      </c>
      <c r="Y26" s="279">
        <v>8</v>
      </c>
      <c r="Z26" s="208">
        <v>15</v>
      </c>
      <c r="AA26" s="208">
        <v>22</v>
      </c>
      <c r="AB26" s="267">
        <v>1</v>
      </c>
      <c r="AC26" s="267">
        <v>8</v>
      </c>
      <c r="AD26" s="267">
        <v>15</v>
      </c>
      <c r="AE26" s="267">
        <v>22</v>
      </c>
      <c r="AF26" s="267">
        <v>29</v>
      </c>
      <c r="AG26" s="267">
        <v>5</v>
      </c>
      <c r="AH26" s="267">
        <v>12</v>
      </c>
      <c r="AI26" s="267">
        <v>19</v>
      </c>
      <c r="AJ26" s="267">
        <v>26</v>
      </c>
      <c r="AK26" s="267">
        <v>3</v>
      </c>
      <c r="AL26" s="267">
        <v>10</v>
      </c>
      <c r="AM26" s="267">
        <v>17</v>
      </c>
      <c r="AN26" s="267">
        <v>24</v>
      </c>
      <c r="AO26" s="267">
        <v>31</v>
      </c>
      <c r="AP26" s="267">
        <v>7</v>
      </c>
      <c r="AQ26" s="267">
        <v>14</v>
      </c>
      <c r="AR26" s="267">
        <v>21</v>
      </c>
      <c r="AS26" s="277">
        <v>28</v>
      </c>
      <c r="AT26" s="278">
        <v>5</v>
      </c>
      <c r="AU26" s="267">
        <v>12</v>
      </c>
      <c r="AV26" s="267">
        <v>19</v>
      </c>
      <c r="AW26" s="267">
        <v>26</v>
      </c>
      <c r="AX26" s="267">
        <v>2</v>
      </c>
      <c r="AY26" s="267">
        <v>9</v>
      </c>
      <c r="AZ26" s="267">
        <v>16</v>
      </c>
      <c r="BA26" s="267">
        <v>23</v>
      </c>
      <c r="BB26" s="277">
        <v>30</v>
      </c>
    </row>
    <row r="27" spans="2:54" ht="19.5" thickBot="1">
      <c r="B27" s="263" t="s">
        <v>198</v>
      </c>
      <c r="C27" s="310"/>
      <c r="D27" s="310"/>
      <c r="E27" s="310"/>
      <c r="F27" s="310"/>
      <c r="G27" s="310"/>
      <c r="H27" s="310" t="s">
        <v>354</v>
      </c>
      <c r="I27" s="310"/>
      <c r="J27" s="310"/>
      <c r="K27" s="310"/>
      <c r="L27" s="310"/>
      <c r="M27" s="310" t="s">
        <v>354</v>
      </c>
      <c r="N27" s="310"/>
      <c r="O27" s="310"/>
      <c r="P27" s="310"/>
      <c r="Q27" s="310"/>
      <c r="R27" s="310"/>
      <c r="S27" s="311" t="s">
        <v>307</v>
      </c>
      <c r="T27" s="405" t="s">
        <v>217</v>
      </c>
      <c r="U27" s="312" t="s">
        <v>217</v>
      </c>
      <c r="V27" s="312" t="s">
        <v>217</v>
      </c>
      <c r="W27" s="312" t="s">
        <v>217</v>
      </c>
      <c r="X27" s="313" t="s">
        <v>217</v>
      </c>
      <c r="Y27" s="310"/>
      <c r="Z27" s="310"/>
      <c r="AA27" s="310"/>
      <c r="AB27" s="310"/>
      <c r="AC27" s="310"/>
      <c r="AD27" s="358" t="s">
        <v>354</v>
      </c>
      <c r="AE27" s="358"/>
      <c r="AF27" s="358"/>
      <c r="AG27" s="358"/>
      <c r="AH27" s="358"/>
      <c r="AI27" s="358" t="s">
        <v>354</v>
      </c>
      <c r="AJ27" s="310"/>
      <c r="AK27" s="310"/>
      <c r="AL27" s="310"/>
      <c r="AM27" s="310"/>
      <c r="AN27" s="310"/>
      <c r="AO27" s="311" t="s">
        <v>307</v>
      </c>
      <c r="AP27" s="402" t="s">
        <v>295</v>
      </c>
      <c r="AQ27" s="314" t="s">
        <v>217</v>
      </c>
      <c r="AR27" s="315" t="s">
        <v>217</v>
      </c>
      <c r="AS27" s="315" t="s">
        <v>217</v>
      </c>
      <c r="AT27" s="314" t="s">
        <v>217</v>
      </c>
      <c r="AU27" s="314" t="s">
        <v>217</v>
      </c>
      <c r="AV27" s="314" t="s">
        <v>217</v>
      </c>
      <c r="AW27" s="314" t="s">
        <v>217</v>
      </c>
      <c r="AX27" s="314" t="s">
        <v>217</v>
      </c>
      <c r="AY27" s="314" t="s">
        <v>217</v>
      </c>
      <c r="AZ27" s="314" t="s">
        <v>217</v>
      </c>
      <c r="BA27" s="314" t="s">
        <v>217</v>
      </c>
      <c r="BB27" s="316" t="s">
        <v>217</v>
      </c>
    </row>
    <row r="28" spans="2:68" ht="20.25" thickBot="1" thickTop="1">
      <c r="B28" s="264" t="s">
        <v>200</v>
      </c>
      <c r="C28" s="317"/>
      <c r="D28" s="318"/>
      <c r="E28" s="318"/>
      <c r="F28" s="318"/>
      <c r="G28" s="318"/>
      <c r="H28" s="318" t="s">
        <v>354</v>
      </c>
      <c r="I28" s="318"/>
      <c r="J28" s="318"/>
      <c r="K28" s="318"/>
      <c r="L28" s="318"/>
      <c r="M28" s="318" t="s">
        <v>354</v>
      </c>
      <c r="N28" s="318"/>
      <c r="O28" s="318"/>
      <c r="P28" s="318"/>
      <c r="Q28" s="318"/>
      <c r="R28" s="318"/>
      <c r="S28" s="319" t="s">
        <v>307</v>
      </c>
      <c r="T28" s="403" t="s">
        <v>295</v>
      </c>
      <c r="U28" s="320" t="s">
        <v>217</v>
      </c>
      <c r="V28" s="320" t="s">
        <v>217</v>
      </c>
      <c r="W28" s="320" t="s">
        <v>217</v>
      </c>
      <c r="X28" s="321" t="s">
        <v>217</v>
      </c>
      <c r="Y28" s="322"/>
      <c r="Z28" s="322"/>
      <c r="AA28" s="322"/>
      <c r="AB28" s="322"/>
      <c r="AC28" s="322"/>
      <c r="AD28" s="359" t="s">
        <v>354</v>
      </c>
      <c r="AE28" s="359"/>
      <c r="AF28" s="359"/>
      <c r="AG28" s="359"/>
      <c r="AH28" s="359"/>
      <c r="AI28" s="359" t="s">
        <v>354</v>
      </c>
      <c r="AJ28" s="322"/>
      <c r="AK28" s="322"/>
      <c r="AL28" s="322"/>
      <c r="AM28" s="322"/>
      <c r="AN28" s="322"/>
      <c r="AO28" s="319" t="s">
        <v>307</v>
      </c>
      <c r="AP28" s="403" t="s">
        <v>295</v>
      </c>
      <c r="AQ28" s="323" t="s">
        <v>217</v>
      </c>
      <c r="AR28" s="324" t="s">
        <v>217</v>
      </c>
      <c r="AS28" s="324" t="s">
        <v>217</v>
      </c>
      <c r="AT28" s="324" t="s">
        <v>217</v>
      </c>
      <c r="AU28" s="323" t="s">
        <v>217</v>
      </c>
      <c r="AV28" s="323" t="s">
        <v>217</v>
      </c>
      <c r="AW28" s="323" t="s">
        <v>217</v>
      </c>
      <c r="AX28" s="323" t="s">
        <v>217</v>
      </c>
      <c r="AY28" s="323" t="s">
        <v>217</v>
      </c>
      <c r="AZ28" s="323" t="s">
        <v>217</v>
      </c>
      <c r="BA28" s="323" t="s">
        <v>217</v>
      </c>
      <c r="BB28" s="325" t="s">
        <v>217</v>
      </c>
      <c r="BC28" s="247"/>
      <c r="BD28" s="247"/>
      <c r="BE28" s="247"/>
      <c r="BF28" s="247"/>
      <c r="BG28" s="247"/>
      <c r="BH28" s="247"/>
      <c r="BI28" s="247"/>
      <c r="BJ28" s="247"/>
      <c r="BK28" s="247"/>
      <c r="BL28" s="247"/>
      <c r="BM28" s="230"/>
      <c r="BN28" s="235"/>
      <c r="BO28" s="237"/>
      <c r="BP28" s="248"/>
    </row>
    <row r="29" spans="2:70" ht="20.25" thickBot="1" thickTop="1">
      <c r="B29" s="264" t="s">
        <v>338</v>
      </c>
      <c r="C29" s="317"/>
      <c r="D29" s="318"/>
      <c r="E29" s="318"/>
      <c r="F29" s="318"/>
      <c r="G29" s="318"/>
      <c r="H29" s="318"/>
      <c r="I29" s="318"/>
      <c r="J29" s="318"/>
      <c r="K29" s="318"/>
      <c r="L29" s="318"/>
      <c r="M29" s="318" t="s">
        <v>354</v>
      </c>
      <c r="N29" s="318"/>
      <c r="O29" s="318"/>
      <c r="P29" s="318"/>
      <c r="Q29" s="318"/>
      <c r="R29" s="318"/>
      <c r="S29" s="319" t="s">
        <v>307</v>
      </c>
      <c r="T29" s="406" t="s">
        <v>217</v>
      </c>
      <c r="U29" s="320" t="s">
        <v>217</v>
      </c>
      <c r="V29" s="320" t="s">
        <v>217</v>
      </c>
      <c r="W29" s="320" t="s">
        <v>217</v>
      </c>
      <c r="X29" s="321" t="s">
        <v>217</v>
      </c>
      <c r="Y29" s="326"/>
      <c r="Z29" s="326"/>
      <c r="AA29" s="326"/>
      <c r="AB29" s="326"/>
      <c r="AC29" s="326"/>
      <c r="AD29" s="360"/>
      <c r="AE29" s="360"/>
      <c r="AF29" s="360"/>
      <c r="AG29" s="360"/>
      <c r="AH29" s="360"/>
      <c r="AI29" s="360" t="s">
        <v>354</v>
      </c>
      <c r="AJ29" s="326"/>
      <c r="AK29" s="326"/>
      <c r="AL29" s="326"/>
      <c r="AM29" s="326"/>
      <c r="AN29" s="326"/>
      <c r="AO29" s="319" t="s">
        <v>307</v>
      </c>
      <c r="AP29" s="404" t="s">
        <v>217</v>
      </c>
      <c r="AQ29" s="324" t="s">
        <v>217</v>
      </c>
      <c r="AR29" s="324" t="s">
        <v>217</v>
      </c>
      <c r="AS29" s="324" t="s">
        <v>217</v>
      </c>
      <c r="AT29" s="324" t="s">
        <v>217</v>
      </c>
      <c r="AU29" s="323" t="s">
        <v>217</v>
      </c>
      <c r="AV29" s="323" t="s">
        <v>217</v>
      </c>
      <c r="AW29" s="323" t="s">
        <v>217</v>
      </c>
      <c r="AX29" s="323" t="s">
        <v>217</v>
      </c>
      <c r="AY29" s="323" t="s">
        <v>217</v>
      </c>
      <c r="AZ29" s="323" t="s">
        <v>217</v>
      </c>
      <c r="BA29" s="323" t="s">
        <v>217</v>
      </c>
      <c r="BB29" s="325" t="s">
        <v>217</v>
      </c>
      <c r="BC29" s="251"/>
      <c r="BD29" s="251"/>
      <c r="BE29" s="251"/>
      <c r="BF29" s="251"/>
      <c r="BG29" s="230"/>
      <c r="BH29" s="230"/>
      <c r="BI29" s="230"/>
      <c r="BJ29" s="230"/>
      <c r="BK29" s="230"/>
      <c r="BL29" s="230"/>
      <c r="BM29" s="230"/>
      <c r="BN29" s="230"/>
      <c r="BO29" s="230"/>
      <c r="BP29" s="230"/>
      <c r="BQ29" s="230"/>
      <c r="BR29" s="230"/>
    </row>
    <row r="30" spans="2:70" ht="20.25" thickBot="1" thickTop="1">
      <c r="B30" s="264" t="s">
        <v>339</v>
      </c>
      <c r="C30" s="327" t="s">
        <v>294</v>
      </c>
      <c r="D30" s="327" t="s">
        <v>294</v>
      </c>
      <c r="E30" s="327" t="s">
        <v>294</v>
      </c>
      <c r="F30" s="327" t="s">
        <v>294</v>
      </c>
      <c r="G30" s="327" t="s">
        <v>294</v>
      </c>
      <c r="H30" s="327" t="s">
        <v>294</v>
      </c>
      <c r="I30" s="327" t="s">
        <v>294</v>
      </c>
      <c r="J30" s="327" t="s">
        <v>294</v>
      </c>
      <c r="K30" s="327" t="s">
        <v>294</v>
      </c>
      <c r="L30" s="327" t="s">
        <v>294</v>
      </c>
      <c r="M30" s="327" t="s">
        <v>294</v>
      </c>
      <c r="N30" s="327" t="s">
        <v>294</v>
      </c>
      <c r="O30" s="327" t="s">
        <v>294</v>
      </c>
      <c r="P30" s="327" t="s">
        <v>294</v>
      </c>
      <c r="Q30" s="327" t="s">
        <v>294</v>
      </c>
      <c r="R30" s="327" t="s">
        <v>294</v>
      </c>
      <c r="S30" s="319" t="s">
        <v>307</v>
      </c>
      <c r="T30" s="320" t="s">
        <v>217</v>
      </c>
      <c r="U30" s="320" t="s">
        <v>217</v>
      </c>
      <c r="V30" s="320" t="s">
        <v>217</v>
      </c>
      <c r="W30" s="320" t="s">
        <v>217</v>
      </c>
      <c r="X30" s="321" t="s">
        <v>217</v>
      </c>
      <c r="Y30" s="328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327"/>
      <c r="AN30" s="329"/>
      <c r="AO30" s="330"/>
      <c r="AP30" s="331"/>
      <c r="AQ30" s="331"/>
      <c r="AR30" s="332"/>
      <c r="AS30" s="333"/>
      <c r="AT30" s="333"/>
      <c r="AU30" s="333"/>
      <c r="AV30" s="333"/>
      <c r="AW30" s="333"/>
      <c r="AX30" s="333"/>
      <c r="AY30" s="333"/>
      <c r="AZ30" s="333"/>
      <c r="BA30" s="333"/>
      <c r="BB30" s="334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</row>
    <row r="31" spans="2:54" ht="12.75" customHeight="1">
      <c r="B31" s="257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</row>
    <row r="32" spans="2:54" ht="30" customHeight="1">
      <c r="B32" s="223" t="s">
        <v>331</v>
      </c>
      <c r="C32" s="256"/>
      <c r="D32" s="256"/>
      <c r="E32" s="256"/>
      <c r="F32" s="267"/>
      <c r="G32" s="268" t="s">
        <v>293</v>
      </c>
      <c r="H32" s="247" t="s">
        <v>302</v>
      </c>
      <c r="I32" s="247"/>
      <c r="J32" s="247"/>
      <c r="K32" s="247"/>
      <c r="L32" s="247"/>
      <c r="M32" s="247"/>
      <c r="N32" s="247"/>
      <c r="O32" s="247" t="s">
        <v>307</v>
      </c>
      <c r="P32" s="237" t="s">
        <v>293</v>
      </c>
      <c r="Q32" s="247" t="s">
        <v>306</v>
      </c>
      <c r="R32" s="247"/>
      <c r="S32" s="247"/>
      <c r="T32" s="247"/>
      <c r="U32" s="247"/>
      <c r="V32" s="247"/>
      <c r="W32" s="247"/>
      <c r="X32" s="237" t="s">
        <v>294</v>
      </c>
      <c r="Y32" s="237" t="s">
        <v>293</v>
      </c>
      <c r="Z32" s="452" t="s">
        <v>260</v>
      </c>
      <c r="AA32" s="452"/>
      <c r="AB32" s="452"/>
      <c r="AC32" s="247"/>
      <c r="AD32" s="245"/>
      <c r="AE32" s="245"/>
      <c r="AF32" s="237" t="s">
        <v>310</v>
      </c>
      <c r="AG32" s="237" t="s">
        <v>293</v>
      </c>
      <c r="AH32" s="247" t="s">
        <v>311</v>
      </c>
      <c r="AI32" s="247"/>
      <c r="AJ32" s="247"/>
      <c r="AK32" s="247"/>
      <c r="AL32" s="247"/>
      <c r="AM32" s="247"/>
      <c r="AN32" s="252"/>
      <c r="AO32" s="254"/>
      <c r="AP32" s="253"/>
      <c r="AQ32" s="253"/>
      <c r="AR32" s="252"/>
      <c r="AZ32" s="252"/>
      <c r="BA32" s="252"/>
      <c r="BB32" s="129"/>
    </row>
    <row r="33" spans="2:54" ht="26.25" customHeight="1">
      <c r="B33" s="249"/>
      <c r="C33" s="250"/>
      <c r="D33" s="250"/>
      <c r="E33" s="250"/>
      <c r="F33" s="245" t="s">
        <v>354</v>
      </c>
      <c r="G33" s="247" t="s">
        <v>293</v>
      </c>
      <c r="H33" s="247" t="s">
        <v>355</v>
      </c>
      <c r="I33" s="247"/>
      <c r="J33" s="247"/>
      <c r="K33" s="247"/>
      <c r="L33" s="247"/>
      <c r="M33" s="245"/>
      <c r="N33" s="247"/>
      <c r="O33" s="237" t="s">
        <v>295</v>
      </c>
      <c r="P33" s="237" t="s">
        <v>293</v>
      </c>
      <c r="Q33" s="247" t="s">
        <v>296</v>
      </c>
      <c r="R33" s="247"/>
      <c r="S33" s="247"/>
      <c r="T33" s="247"/>
      <c r="U33" s="247"/>
      <c r="V33" s="247"/>
      <c r="W33" s="247"/>
      <c r="X33" s="237" t="s">
        <v>217</v>
      </c>
      <c r="Y33" s="237" t="s">
        <v>293</v>
      </c>
      <c r="Z33" s="452" t="s">
        <v>185</v>
      </c>
      <c r="AA33" s="452"/>
      <c r="AB33" s="452"/>
      <c r="AC33" s="247"/>
      <c r="AD33" s="245"/>
      <c r="AE33" s="245"/>
      <c r="AF33" s="237" t="s">
        <v>312</v>
      </c>
      <c r="AG33" s="237" t="s">
        <v>293</v>
      </c>
      <c r="AH33" s="247" t="s">
        <v>313</v>
      </c>
      <c r="AI33" s="247"/>
      <c r="AJ33" s="247"/>
      <c r="AK33" s="247"/>
      <c r="AL33" s="247"/>
      <c r="AM33" s="247"/>
      <c r="AN33" s="252"/>
      <c r="AO33" s="255"/>
      <c r="AP33" s="253"/>
      <c r="AQ33" s="253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129"/>
    </row>
    <row r="34" spans="19:54" ht="24.75" customHeight="1">
      <c r="S34" s="196"/>
      <c r="T34" s="196"/>
      <c r="U34" s="196"/>
      <c r="AZ34" s="260"/>
      <c r="BA34" s="260"/>
      <c r="BB34" s="260"/>
    </row>
    <row r="35" spans="2:54" ht="24.75" customHeight="1">
      <c r="B35" s="451" t="s">
        <v>330</v>
      </c>
      <c r="C35" s="451"/>
      <c r="D35" s="451"/>
      <c r="E35" s="451"/>
      <c r="F35" s="451"/>
      <c r="G35" s="451"/>
      <c r="H35" s="451"/>
      <c r="I35" s="451"/>
      <c r="J35" s="451"/>
      <c r="K35" s="451"/>
      <c r="L35" s="451"/>
      <c r="M35" s="451"/>
      <c r="N35" s="451"/>
      <c r="O35" s="451"/>
      <c r="P35" s="451"/>
      <c r="Q35" s="451"/>
      <c r="R35" s="451"/>
      <c r="S35" s="251"/>
      <c r="T35" s="305"/>
      <c r="U35" s="305"/>
      <c r="V35" s="305"/>
      <c r="W35" s="549" t="s">
        <v>329</v>
      </c>
      <c r="X35" s="549"/>
      <c r="Y35" s="549"/>
      <c r="Z35" s="549"/>
      <c r="AA35" s="549"/>
      <c r="AB35" s="549"/>
      <c r="AC35" s="549"/>
      <c r="AD35" s="549"/>
      <c r="AE35" s="549"/>
      <c r="AF35" s="549"/>
      <c r="AG35" s="549"/>
      <c r="AH35" s="549"/>
      <c r="AI35" s="260"/>
      <c r="AJ35" s="260"/>
      <c r="AK35" s="260"/>
      <c r="AL35" s="543" t="s">
        <v>315</v>
      </c>
      <c r="AM35" s="543"/>
      <c r="AN35" s="543"/>
      <c r="AO35" s="543"/>
      <c r="AP35" s="543"/>
      <c r="AQ35" s="543"/>
      <c r="AR35" s="543"/>
      <c r="AS35" s="543"/>
      <c r="AT35" s="543"/>
      <c r="AU35" s="543"/>
      <c r="AV35" s="543"/>
      <c r="AW35" s="543"/>
      <c r="AX35" s="543"/>
      <c r="AY35" s="543"/>
      <c r="AZ35" s="230"/>
      <c r="BA35" s="230"/>
      <c r="BB35" s="230"/>
    </row>
    <row r="36" spans="2:51" ht="26.25" customHeight="1" thickBot="1">
      <c r="B36" s="246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</row>
    <row r="37" spans="2:51" ht="28.5" customHeight="1">
      <c r="B37" s="484" t="s">
        <v>263</v>
      </c>
      <c r="C37" s="499" t="s">
        <v>279</v>
      </c>
      <c r="D37" s="500"/>
      <c r="E37" s="499" t="s">
        <v>306</v>
      </c>
      <c r="F37" s="500"/>
      <c r="G37" s="499" t="s">
        <v>281</v>
      </c>
      <c r="H37" s="500"/>
      <c r="I37" s="533" t="s">
        <v>260</v>
      </c>
      <c r="J37" s="534"/>
      <c r="K37" s="499" t="s">
        <v>311</v>
      </c>
      <c r="L37" s="500"/>
      <c r="M37" s="499" t="s">
        <v>313</v>
      </c>
      <c r="N37" s="500"/>
      <c r="O37" s="533" t="s">
        <v>185</v>
      </c>
      <c r="P37" s="534"/>
      <c r="Q37" s="499" t="s">
        <v>280</v>
      </c>
      <c r="R37" s="500"/>
      <c r="S37" s="195"/>
      <c r="W37" s="490" t="s">
        <v>266</v>
      </c>
      <c r="X37" s="491"/>
      <c r="Y37" s="491"/>
      <c r="Z37" s="491"/>
      <c r="AA37" s="491"/>
      <c r="AB37" s="491"/>
      <c r="AC37" s="491"/>
      <c r="AD37" s="491"/>
      <c r="AE37" s="491"/>
      <c r="AF37" s="518" t="s">
        <v>32</v>
      </c>
      <c r="AG37" s="518" t="s">
        <v>265</v>
      </c>
      <c r="AH37" s="481" t="s">
        <v>314</v>
      </c>
      <c r="AL37" s="505" t="s">
        <v>363</v>
      </c>
      <c r="AM37" s="506"/>
      <c r="AN37" s="506"/>
      <c r="AO37" s="506"/>
      <c r="AP37" s="506"/>
      <c r="AQ37" s="506"/>
      <c r="AR37" s="506"/>
      <c r="AS37" s="506"/>
      <c r="AT37" s="506"/>
      <c r="AU37" s="506"/>
      <c r="AV37" s="506"/>
      <c r="AW37" s="507"/>
      <c r="AX37" s="471" t="s">
        <v>32</v>
      </c>
      <c r="AY37" s="472"/>
    </row>
    <row r="38" spans="2:51" ht="12.75">
      <c r="B38" s="485"/>
      <c r="C38" s="501"/>
      <c r="D38" s="502"/>
      <c r="E38" s="501"/>
      <c r="F38" s="502"/>
      <c r="G38" s="501"/>
      <c r="H38" s="502"/>
      <c r="I38" s="535"/>
      <c r="J38" s="536"/>
      <c r="K38" s="501"/>
      <c r="L38" s="502"/>
      <c r="M38" s="501"/>
      <c r="N38" s="502"/>
      <c r="O38" s="535"/>
      <c r="P38" s="536"/>
      <c r="Q38" s="501"/>
      <c r="R38" s="502"/>
      <c r="S38" s="195"/>
      <c r="W38" s="492"/>
      <c r="X38" s="493"/>
      <c r="Y38" s="493"/>
      <c r="Z38" s="493"/>
      <c r="AA38" s="493"/>
      <c r="AB38" s="493"/>
      <c r="AC38" s="493"/>
      <c r="AD38" s="493"/>
      <c r="AE38" s="493"/>
      <c r="AF38" s="519"/>
      <c r="AG38" s="519"/>
      <c r="AH38" s="482"/>
      <c r="AL38" s="508"/>
      <c r="AM38" s="509"/>
      <c r="AN38" s="509"/>
      <c r="AO38" s="509"/>
      <c r="AP38" s="509"/>
      <c r="AQ38" s="509"/>
      <c r="AR38" s="509"/>
      <c r="AS38" s="509"/>
      <c r="AT38" s="509"/>
      <c r="AU38" s="509"/>
      <c r="AV38" s="509"/>
      <c r="AW38" s="510"/>
      <c r="AX38" s="473"/>
      <c r="AY38" s="474"/>
    </row>
    <row r="39" spans="2:51" ht="12.75">
      <c r="B39" s="486"/>
      <c r="C39" s="501"/>
      <c r="D39" s="502"/>
      <c r="E39" s="501"/>
      <c r="F39" s="502"/>
      <c r="G39" s="501"/>
      <c r="H39" s="502"/>
      <c r="I39" s="535"/>
      <c r="J39" s="536"/>
      <c r="K39" s="501"/>
      <c r="L39" s="502"/>
      <c r="M39" s="501"/>
      <c r="N39" s="502"/>
      <c r="O39" s="535"/>
      <c r="P39" s="536"/>
      <c r="Q39" s="501"/>
      <c r="R39" s="502"/>
      <c r="S39" s="195"/>
      <c r="W39" s="492"/>
      <c r="X39" s="493"/>
      <c r="Y39" s="493"/>
      <c r="Z39" s="493"/>
      <c r="AA39" s="493"/>
      <c r="AB39" s="493"/>
      <c r="AC39" s="493"/>
      <c r="AD39" s="493"/>
      <c r="AE39" s="493"/>
      <c r="AF39" s="519"/>
      <c r="AG39" s="519"/>
      <c r="AH39" s="482"/>
      <c r="AL39" s="508"/>
      <c r="AM39" s="509"/>
      <c r="AN39" s="509"/>
      <c r="AO39" s="509"/>
      <c r="AP39" s="509"/>
      <c r="AQ39" s="509"/>
      <c r="AR39" s="509"/>
      <c r="AS39" s="509"/>
      <c r="AT39" s="509"/>
      <c r="AU39" s="509"/>
      <c r="AV39" s="509"/>
      <c r="AW39" s="510"/>
      <c r="AX39" s="473"/>
      <c r="AY39" s="474"/>
    </row>
    <row r="40" spans="2:51" ht="33.75" customHeight="1" thickBot="1">
      <c r="B40" s="487"/>
      <c r="C40" s="503"/>
      <c r="D40" s="504"/>
      <c r="E40" s="503"/>
      <c r="F40" s="504"/>
      <c r="G40" s="503"/>
      <c r="H40" s="504"/>
      <c r="I40" s="537"/>
      <c r="J40" s="538"/>
      <c r="K40" s="503"/>
      <c r="L40" s="504"/>
      <c r="M40" s="503"/>
      <c r="N40" s="504"/>
      <c r="O40" s="537"/>
      <c r="P40" s="538"/>
      <c r="Q40" s="503"/>
      <c r="R40" s="504"/>
      <c r="S40" s="195"/>
      <c r="W40" s="494"/>
      <c r="X40" s="495"/>
      <c r="Y40" s="495"/>
      <c r="Z40" s="495"/>
      <c r="AA40" s="495"/>
      <c r="AB40" s="495"/>
      <c r="AC40" s="495"/>
      <c r="AD40" s="495"/>
      <c r="AE40" s="495"/>
      <c r="AF40" s="520"/>
      <c r="AG40" s="520"/>
      <c r="AH40" s="483"/>
      <c r="AL40" s="511"/>
      <c r="AM40" s="512"/>
      <c r="AN40" s="512"/>
      <c r="AO40" s="512"/>
      <c r="AP40" s="512"/>
      <c r="AQ40" s="512"/>
      <c r="AR40" s="512"/>
      <c r="AS40" s="512"/>
      <c r="AT40" s="512"/>
      <c r="AU40" s="512"/>
      <c r="AV40" s="512"/>
      <c r="AW40" s="513"/>
      <c r="AX40" s="475"/>
      <c r="AY40" s="476"/>
    </row>
    <row r="41" spans="2:51" ht="19.5" thickBot="1">
      <c r="B41" s="281" t="s">
        <v>198</v>
      </c>
      <c r="C41" s="488">
        <v>32</v>
      </c>
      <c r="D41" s="489"/>
      <c r="E41" s="539">
        <v>2</v>
      </c>
      <c r="F41" s="540"/>
      <c r="G41" s="539">
        <v>1</v>
      </c>
      <c r="H41" s="540"/>
      <c r="I41" s="539"/>
      <c r="J41" s="540"/>
      <c r="K41" s="539"/>
      <c r="L41" s="540"/>
      <c r="M41" s="539"/>
      <c r="N41" s="540"/>
      <c r="O41" s="539">
        <v>17</v>
      </c>
      <c r="P41" s="552"/>
      <c r="Q41" s="479">
        <f>SUM(C41:P41)</f>
        <v>52</v>
      </c>
      <c r="R41" s="480"/>
      <c r="S41" s="196"/>
      <c r="W41" s="496" t="s">
        <v>7</v>
      </c>
      <c r="X41" s="497"/>
      <c r="Y41" s="497"/>
      <c r="Z41" s="497"/>
      <c r="AA41" s="497"/>
      <c r="AB41" s="497"/>
      <c r="AC41" s="497"/>
      <c r="AD41" s="497"/>
      <c r="AE41" s="498"/>
      <c r="AF41" s="353">
        <v>7</v>
      </c>
      <c r="AG41" s="354">
        <v>16</v>
      </c>
      <c r="AH41" s="355">
        <v>3</v>
      </c>
      <c r="AL41" s="467"/>
      <c r="AM41" s="468"/>
      <c r="AN41" s="468"/>
      <c r="AO41" s="468"/>
      <c r="AP41" s="468"/>
      <c r="AQ41" s="468"/>
      <c r="AR41" s="468"/>
      <c r="AS41" s="468"/>
      <c r="AT41" s="468"/>
      <c r="AU41" s="468"/>
      <c r="AV41" s="468"/>
      <c r="AW41" s="469"/>
      <c r="AX41" s="477"/>
      <c r="AY41" s="478"/>
    </row>
    <row r="42" spans="2:51" ht="19.5" thickBot="1">
      <c r="B42" s="282" t="s">
        <v>200</v>
      </c>
      <c r="C42" s="455">
        <v>32</v>
      </c>
      <c r="D42" s="456"/>
      <c r="E42" s="457">
        <v>2</v>
      </c>
      <c r="F42" s="458"/>
      <c r="G42" s="457">
        <v>2</v>
      </c>
      <c r="H42" s="458"/>
      <c r="I42" s="457"/>
      <c r="J42" s="458"/>
      <c r="K42" s="457"/>
      <c r="L42" s="458"/>
      <c r="M42" s="457"/>
      <c r="N42" s="458"/>
      <c r="O42" s="457">
        <v>16</v>
      </c>
      <c r="P42" s="459"/>
      <c r="Q42" s="479">
        <f>SUM(C42:P42)</f>
        <v>52</v>
      </c>
      <c r="R42" s="480"/>
      <c r="S42" s="196"/>
      <c r="W42" s="531"/>
      <c r="X42" s="531"/>
      <c r="Y42" s="531"/>
      <c r="Z42" s="531"/>
      <c r="AA42" s="531"/>
      <c r="AB42" s="531"/>
      <c r="AC42" s="531"/>
      <c r="AD42" s="531"/>
      <c r="AE42" s="531"/>
      <c r="AF42" s="356"/>
      <c r="AG42" s="356"/>
      <c r="AH42" s="356"/>
      <c r="AL42" s="448"/>
      <c r="AM42" s="449"/>
      <c r="AN42" s="449"/>
      <c r="AO42" s="449"/>
      <c r="AP42" s="449"/>
      <c r="AQ42" s="449"/>
      <c r="AR42" s="449"/>
      <c r="AS42" s="449"/>
      <c r="AT42" s="449"/>
      <c r="AU42" s="449"/>
      <c r="AV42" s="449"/>
      <c r="AW42" s="450"/>
      <c r="AX42" s="453"/>
      <c r="AY42" s="454"/>
    </row>
    <row r="43" spans="2:51" ht="19.5" thickBot="1">
      <c r="B43" s="282" t="s">
        <v>201</v>
      </c>
      <c r="C43" s="455">
        <v>32</v>
      </c>
      <c r="D43" s="456"/>
      <c r="E43" s="457">
        <v>2</v>
      </c>
      <c r="F43" s="458"/>
      <c r="G43" s="457"/>
      <c r="H43" s="458"/>
      <c r="I43" s="457"/>
      <c r="J43" s="458"/>
      <c r="K43" s="457"/>
      <c r="L43" s="458"/>
      <c r="M43" s="457"/>
      <c r="N43" s="458"/>
      <c r="O43" s="457">
        <v>18</v>
      </c>
      <c r="P43" s="459"/>
      <c r="Q43" s="479">
        <f>SUM(C43:P43)</f>
        <v>52</v>
      </c>
      <c r="R43" s="480"/>
      <c r="S43" s="196"/>
      <c r="W43" s="530"/>
      <c r="X43" s="530"/>
      <c r="Y43" s="530"/>
      <c r="Z43" s="530"/>
      <c r="AA43" s="530"/>
      <c r="AB43" s="530"/>
      <c r="AC43" s="530"/>
      <c r="AD43" s="530"/>
      <c r="AE43" s="530"/>
      <c r="AF43" s="356"/>
      <c r="AG43" s="356"/>
      <c r="AH43" s="356"/>
      <c r="AL43" s="448"/>
      <c r="AM43" s="449"/>
      <c r="AN43" s="449"/>
      <c r="AO43" s="449"/>
      <c r="AP43" s="449"/>
      <c r="AQ43" s="449"/>
      <c r="AR43" s="449"/>
      <c r="AS43" s="449"/>
      <c r="AT43" s="449"/>
      <c r="AU43" s="449"/>
      <c r="AV43" s="449"/>
      <c r="AW43" s="450"/>
      <c r="AX43" s="453"/>
      <c r="AY43" s="454"/>
    </row>
    <row r="44" spans="2:51" ht="19.5" thickBot="1">
      <c r="B44" s="282" t="s">
        <v>339</v>
      </c>
      <c r="C44" s="521"/>
      <c r="D44" s="522"/>
      <c r="E44" s="528">
        <v>1</v>
      </c>
      <c r="F44" s="529"/>
      <c r="G44" s="528"/>
      <c r="H44" s="529"/>
      <c r="I44" s="528">
        <v>16</v>
      </c>
      <c r="J44" s="529"/>
      <c r="K44" s="528"/>
      <c r="L44" s="529"/>
      <c r="M44" s="528"/>
      <c r="N44" s="529"/>
      <c r="O44" s="528">
        <v>5</v>
      </c>
      <c r="P44" s="532"/>
      <c r="Q44" s="479">
        <f>SUM(C44:P44)</f>
        <v>22</v>
      </c>
      <c r="R44" s="480"/>
      <c r="S44" s="196"/>
      <c r="W44" s="530"/>
      <c r="X44" s="530"/>
      <c r="Y44" s="530"/>
      <c r="Z44" s="530"/>
      <c r="AA44" s="530"/>
      <c r="AB44" s="530"/>
      <c r="AC44" s="530"/>
      <c r="AD44" s="530"/>
      <c r="AE44" s="530"/>
      <c r="AF44" s="356"/>
      <c r="AG44" s="356"/>
      <c r="AH44" s="356"/>
      <c r="AL44" s="448"/>
      <c r="AM44" s="449"/>
      <c r="AN44" s="449"/>
      <c r="AO44" s="449"/>
      <c r="AP44" s="449"/>
      <c r="AQ44" s="449"/>
      <c r="AR44" s="449"/>
      <c r="AS44" s="449"/>
      <c r="AT44" s="449"/>
      <c r="AU44" s="449"/>
      <c r="AV44" s="449"/>
      <c r="AW44" s="450"/>
      <c r="AX44" s="453"/>
      <c r="AY44" s="454"/>
    </row>
    <row r="45" spans="2:51" ht="19.5" thickBot="1">
      <c r="B45" s="283" t="s">
        <v>264</v>
      </c>
      <c r="C45" s="479">
        <f>SUM(C41:D44)</f>
        <v>96</v>
      </c>
      <c r="D45" s="480"/>
      <c r="E45" s="479"/>
      <c r="F45" s="480"/>
      <c r="G45" s="479">
        <f>SUM(G41:H44)</f>
        <v>3</v>
      </c>
      <c r="H45" s="480"/>
      <c r="I45" s="479">
        <f>SUM(I41:J44)</f>
        <v>16</v>
      </c>
      <c r="J45" s="480"/>
      <c r="K45" s="479">
        <f>SUM(K41:L44)</f>
        <v>0</v>
      </c>
      <c r="L45" s="480"/>
      <c r="M45" s="479">
        <f>SUM(M41:N44)</f>
        <v>0</v>
      </c>
      <c r="N45" s="480"/>
      <c r="O45" s="479">
        <f>SUM(O41:P44)</f>
        <v>56</v>
      </c>
      <c r="P45" s="480"/>
      <c r="Q45" s="479">
        <f>SUM(Q41:R44)</f>
        <v>178</v>
      </c>
      <c r="R45" s="480"/>
      <c r="S45" s="196"/>
      <c r="W45" s="530"/>
      <c r="X45" s="530"/>
      <c r="Y45" s="530"/>
      <c r="Z45" s="530"/>
      <c r="AA45" s="530"/>
      <c r="AB45" s="530"/>
      <c r="AC45" s="530"/>
      <c r="AD45" s="530"/>
      <c r="AE45" s="530"/>
      <c r="AF45" s="356"/>
      <c r="AG45" s="356"/>
      <c r="AH45" s="356"/>
      <c r="AL45" s="525"/>
      <c r="AM45" s="526"/>
      <c r="AN45" s="526"/>
      <c r="AO45" s="526"/>
      <c r="AP45" s="526"/>
      <c r="AQ45" s="526"/>
      <c r="AR45" s="526"/>
      <c r="AS45" s="526"/>
      <c r="AT45" s="526"/>
      <c r="AU45" s="526"/>
      <c r="AV45" s="526"/>
      <c r="AW45" s="527"/>
      <c r="AX45" s="523"/>
      <c r="AY45" s="524"/>
    </row>
    <row r="58" spans="24:29" ht="18.75">
      <c r="X58" s="230"/>
      <c r="Y58" s="230"/>
      <c r="Z58" s="230"/>
      <c r="AA58" s="230"/>
      <c r="AB58" s="230"/>
      <c r="AC58" s="230"/>
    </row>
  </sheetData>
  <sheetProtection/>
  <mergeCells count="117">
    <mergeCell ref="C42:D42"/>
    <mergeCell ref="AT3:BB3"/>
    <mergeCell ref="AU7:AV7"/>
    <mergeCell ref="O41:P41"/>
    <mergeCell ref="O42:P42"/>
    <mergeCell ref="E42:F42"/>
    <mergeCell ref="G42:H42"/>
    <mergeCell ref="E37:F40"/>
    <mergeCell ref="K37:L40"/>
    <mergeCell ref="I37:J40"/>
    <mergeCell ref="G45:H45"/>
    <mergeCell ref="B3:K3"/>
    <mergeCell ref="B4:K4"/>
    <mergeCell ref="B21:BB21"/>
    <mergeCell ref="B23:B26"/>
    <mergeCell ref="AK23:AO23"/>
    <mergeCell ref="K7:AO7"/>
    <mergeCell ref="AT23:AW23"/>
    <mergeCell ref="AL35:AY35"/>
    <mergeCell ref="W35:AH35"/>
    <mergeCell ref="K44:L44"/>
    <mergeCell ref="G44:H44"/>
    <mergeCell ref="K41:L41"/>
    <mergeCell ref="K42:L42"/>
    <mergeCell ref="I42:J42"/>
    <mergeCell ref="I44:J44"/>
    <mergeCell ref="O37:P40"/>
    <mergeCell ref="I41:J41"/>
    <mergeCell ref="E41:F41"/>
    <mergeCell ref="G37:H40"/>
    <mergeCell ref="M41:N41"/>
    <mergeCell ref="G41:H41"/>
    <mergeCell ref="M37:N40"/>
    <mergeCell ref="I45:J45"/>
    <mergeCell ref="K45:L45"/>
    <mergeCell ref="W44:AE44"/>
    <mergeCell ref="W42:AE42"/>
    <mergeCell ref="O44:P44"/>
    <mergeCell ref="AX44:AY44"/>
    <mergeCell ref="AL44:AW44"/>
    <mergeCell ref="Q43:R43"/>
    <mergeCell ref="W43:AE43"/>
    <mergeCell ref="M44:N44"/>
    <mergeCell ref="C44:D44"/>
    <mergeCell ref="C45:D45"/>
    <mergeCell ref="M45:N45"/>
    <mergeCell ref="E45:F45"/>
    <mergeCell ref="AX45:AY45"/>
    <mergeCell ref="Q45:R45"/>
    <mergeCell ref="AL45:AW45"/>
    <mergeCell ref="E44:F44"/>
    <mergeCell ref="O45:P45"/>
    <mergeCell ref="W45:AE45"/>
    <mergeCell ref="AL37:AW40"/>
    <mergeCell ref="L5:AO5"/>
    <mergeCell ref="AT13:AZ13"/>
    <mergeCell ref="Q37:R40"/>
    <mergeCell ref="AX23:BB23"/>
    <mergeCell ref="AG37:AG40"/>
    <mergeCell ref="O15:AL15"/>
    <mergeCell ref="O17:AL17"/>
    <mergeCell ref="AT9:AZ9"/>
    <mergeCell ref="AF37:AF40"/>
    <mergeCell ref="Q41:R41"/>
    <mergeCell ref="Q42:R42"/>
    <mergeCell ref="AH37:AH40"/>
    <mergeCell ref="Q44:R44"/>
    <mergeCell ref="B37:B40"/>
    <mergeCell ref="C41:D41"/>
    <mergeCell ref="M42:N42"/>
    <mergeCell ref="W37:AE40"/>
    <mergeCell ref="W41:AE41"/>
    <mergeCell ref="C37:D40"/>
    <mergeCell ref="AL41:AW41"/>
    <mergeCell ref="BF12:BP12"/>
    <mergeCell ref="BI13:BP13"/>
    <mergeCell ref="BF14:BP14"/>
    <mergeCell ref="BI15:BO15"/>
    <mergeCell ref="BF18:BO18"/>
    <mergeCell ref="BH19:BO20"/>
    <mergeCell ref="AX37:AY40"/>
    <mergeCell ref="AX41:AY41"/>
    <mergeCell ref="BF16:BP16"/>
    <mergeCell ref="O43:P43"/>
    <mergeCell ref="AT1:BB1"/>
    <mergeCell ref="B6:H6"/>
    <mergeCell ref="O9:AL9"/>
    <mergeCell ref="O11:AL11"/>
    <mergeCell ref="O13:AL13"/>
    <mergeCell ref="AT4:BA4"/>
    <mergeCell ref="L3:AO3"/>
    <mergeCell ref="L4:AO4"/>
    <mergeCell ref="AT11:AZ11"/>
    <mergeCell ref="C43:D43"/>
    <mergeCell ref="E43:F43"/>
    <mergeCell ref="G43:H43"/>
    <mergeCell ref="I43:J43"/>
    <mergeCell ref="K43:L43"/>
    <mergeCell ref="M43:N43"/>
    <mergeCell ref="I15:N15"/>
    <mergeCell ref="BI17:BO17"/>
    <mergeCell ref="AS15:AZ16"/>
    <mergeCell ref="AL43:AW43"/>
    <mergeCell ref="AL42:AW42"/>
    <mergeCell ref="B35:R35"/>
    <mergeCell ref="Z32:AB32"/>
    <mergeCell ref="Z33:AB33"/>
    <mergeCell ref="AX42:AY42"/>
    <mergeCell ref="AX43:AY43"/>
    <mergeCell ref="O8:AL8"/>
    <mergeCell ref="O10:AL10"/>
    <mergeCell ref="O12:AL12"/>
    <mergeCell ref="O16:AL16"/>
    <mergeCell ref="O14:AL14"/>
    <mergeCell ref="AV8:BD8"/>
    <mergeCell ref="AU12:BC12"/>
    <mergeCell ref="AT14:BB14"/>
  </mergeCells>
  <printOptions horizontalCentered="1"/>
  <pageMargins left="0.11811023622047245" right="0.11811023622047245" top="0.5905511811023623" bottom="0.3937007874015748" header="0" footer="0"/>
  <pageSetup fitToHeight="0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64"/>
  <sheetViews>
    <sheetView showGridLines="0" showZeros="0" zoomScale="60" zoomScaleNormal="60" zoomScaleSheetLayoutView="98" zoomScalePageLayoutView="70" workbookViewId="0" topLeftCell="A1">
      <selection activeCell="A3" sqref="A3:BD46"/>
    </sheetView>
  </sheetViews>
  <sheetFormatPr defaultColWidth="9.00390625" defaultRowHeight="12.75"/>
  <cols>
    <col min="1" max="1" width="9.00390625" style="0" customWidth="1"/>
    <col min="2" max="2" width="59.00390625" style="0" customWidth="1"/>
    <col min="3" max="8" width="6.75390625" style="0" customWidth="1"/>
    <col min="9" max="9" width="7.75390625" style="0" customWidth="1"/>
    <col min="10" max="11" width="8.75390625" style="0" customWidth="1"/>
    <col min="12" max="15" width="7.75390625" style="0" customWidth="1"/>
    <col min="16" max="16" width="7.125" style="0" customWidth="1"/>
    <col min="17" max="28" width="5.75390625" style="0" customWidth="1"/>
    <col min="29" max="29" width="8.125" style="0" customWidth="1"/>
    <col min="30" max="30" width="5.75390625" style="0" customWidth="1"/>
    <col min="31" max="35" width="5.75390625" style="239" customWidth="1"/>
    <col min="36" max="37" width="5.75390625" style="0" customWidth="1"/>
    <col min="38" max="39" width="5.875" style="0" customWidth="1"/>
    <col min="40" max="45" width="5.75390625" style="0" customWidth="1"/>
    <col min="46" max="50" width="5.75390625" style="239" customWidth="1"/>
    <col min="51" max="55" width="5.75390625" style="0" customWidth="1"/>
    <col min="56" max="56" width="15.375" style="0" customWidth="1"/>
  </cols>
  <sheetData>
    <row r="1" spans="38:56" ht="12.75">
      <c r="AL1" s="49"/>
      <c r="AM1" s="49"/>
      <c r="AN1" s="49"/>
      <c r="AO1" s="49"/>
      <c r="AP1" s="49"/>
      <c r="AQ1" s="49"/>
      <c r="AR1" s="49"/>
      <c r="AS1" s="49"/>
      <c r="AT1" s="335"/>
      <c r="AU1" s="335"/>
      <c r="AV1" s="335"/>
      <c r="AW1" s="335"/>
      <c r="AX1" s="335"/>
      <c r="AY1" s="49"/>
      <c r="AZ1" s="49"/>
      <c r="BA1" s="49"/>
      <c r="BB1" s="49"/>
      <c r="BC1" s="49"/>
      <c r="BD1" s="49"/>
    </row>
    <row r="3" spans="1:114" ht="28.5" customHeight="1" thickBot="1">
      <c r="A3" s="613" t="s">
        <v>267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3"/>
      <c r="Z3" s="613"/>
      <c r="AA3" s="613"/>
      <c r="AB3" s="613"/>
      <c r="AC3" s="613"/>
      <c r="AD3" s="613"/>
      <c r="AE3" s="613"/>
      <c r="AF3" s="613"/>
      <c r="AG3" s="613"/>
      <c r="AH3" s="613"/>
      <c r="AI3" s="613"/>
      <c r="AJ3" s="613"/>
      <c r="AK3" s="613"/>
      <c r="AL3" s="613"/>
      <c r="AM3" s="613"/>
      <c r="AN3" s="613"/>
      <c r="AO3" s="613"/>
      <c r="AP3" s="613"/>
      <c r="AQ3" s="613"/>
      <c r="AR3" s="613"/>
      <c r="AS3" s="613"/>
      <c r="AT3" s="613"/>
      <c r="AU3" s="613"/>
      <c r="AV3" s="613"/>
      <c r="AW3" s="613"/>
      <c r="AX3" s="613"/>
      <c r="AY3" s="613"/>
      <c r="AZ3" s="613"/>
      <c r="BA3" s="613"/>
      <c r="BB3" s="613"/>
      <c r="BC3" s="613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</row>
    <row r="4" spans="1:114" ht="39.75" customHeight="1" thickTop="1">
      <c r="A4" s="603" t="s">
        <v>323</v>
      </c>
      <c r="B4" s="608" t="s">
        <v>335</v>
      </c>
      <c r="C4" s="618" t="s">
        <v>261</v>
      </c>
      <c r="D4" s="619"/>
      <c r="E4" s="619"/>
      <c r="F4" s="619"/>
      <c r="G4" s="619"/>
      <c r="H4" s="620"/>
      <c r="I4" s="614" t="s">
        <v>278</v>
      </c>
      <c r="J4" s="615" t="s">
        <v>268</v>
      </c>
      <c r="K4" s="616"/>
      <c r="L4" s="616"/>
      <c r="M4" s="616"/>
      <c r="N4" s="616"/>
      <c r="O4" s="617"/>
      <c r="P4" s="572" t="s">
        <v>340</v>
      </c>
      <c r="Q4" s="573"/>
      <c r="R4" s="573"/>
      <c r="S4" s="573"/>
      <c r="T4" s="573"/>
      <c r="U4" s="573"/>
      <c r="V4" s="573"/>
      <c r="W4" s="573"/>
      <c r="X4" s="573"/>
      <c r="Y4" s="573"/>
      <c r="Z4" s="573"/>
      <c r="AA4" s="573"/>
      <c r="AB4" s="573"/>
      <c r="AC4" s="573"/>
      <c r="AD4" s="573"/>
      <c r="AE4" s="573"/>
      <c r="AF4" s="573"/>
      <c r="AG4" s="573"/>
      <c r="AH4" s="573"/>
      <c r="AI4" s="573"/>
      <c r="AJ4" s="573"/>
      <c r="AK4" s="573"/>
      <c r="AL4" s="573"/>
      <c r="AM4" s="573"/>
      <c r="AN4" s="573"/>
      <c r="AO4" s="573"/>
      <c r="AP4" s="573"/>
      <c r="AQ4" s="573"/>
      <c r="AR4" s="573"/>
      <c r="AS4" s="573"/>
      <c r="AT4" s="573"/>
      <c r="AU4" s="573"/>
      <c r="AV4" s="573"/>
      <c r="AW4" s="573"/>
      <c r="AX4" s="573"/>
      <c r="AY4" s="573"/>
      <c r="AZ4" s="573"/>
      <c r="BA4" s="573"/>
      <c r="BB4" s="573"/>
      <c r="BC4" s="574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</row>
    <row r="5" spans="1:114" ht="22.5" customHeight="1">
      <c r="A5" s="604"/>
      <c r="B5" s="609"/>
      <c r="C5" s="602" t="s">
        <v>282</v>
      </c>
      <c r="D5" s="602" t="s">
        <v>284</v>
      </c>
      <c r="E5" s="611" t="s">
        <v>283</v>
      </c>
      <c r="F5" s="612"/>
      <c r="G5" s="583" t="s">
        <v>324</v>
      </c>
      <c r="H5" s="582" t="s">
        <v>337</v>
      </c>
      <c r="I5" s="583"/>
      <c r="J5" s="582" t="s">
        <v>285</v>
      </c>
      <c r="K5" s="553" t="s">
        <v>287</v>
      </c>
      <c r="L5" s="554"/>
      <c r="M5" s="554"/>
      <c r="N5" s="555"/>
      <c r="O5" s="582" t="s">
        <v>288</v>
      </c>
      <c r="P5" s="553" t="s">
        <v>274</v>
      </c>
      <c r="Q5" s="554"/>
      <c r="R5" s="554"/>
      <c r="S5" s="554"/>
      <c r="T5" s="554"/>
      <c r="U5" s="554"/>
      <c r="V5" s="554"/>
      <c r="W5" s="554"/>
      <c r="X5" s="554"/>
      <c r="Y5" s="555"/>
      <c r="Z5" s="553" t="s">
        <v>275</v>
      </c>
      <c r="AA5" s="554"/>
      <c r="AB5" s="554"/>
      <c r="AC5" s="554"/>
      <c r="AD5" s="554"/>
      <c r="AE5" s="554"/>
      <c r="AF5" s="554"/>
      <c r="AG5" s="554"/>
      <c r="AH5" s="554"/>
      <c r="AI5" s="555"/>
      <c r="AJ5" s="553" t="s">
        <v>276</v>
      </c>
      <c r="AK5" s="554"/>
      <c r="AL5" s="554"/>
      <c r="AM5" s="554"/>
      <c r="AN5" s="554"/>
      <c r="AO5" s="554"/>
      <c r="AP5" s="554"/>
      <c r="AQ5" s="554"/>
      <c r="AR5" s="554"/>
      <c r="AS5" s="555"/>
      <c r="AT5" s="553" t="s">
        <v>336</v>
      </c>
      <c r="AU5" s="554"/>
      <c r="AV5" s="554"/>
      <c r="AW5" s="554"/>
      <c r="AX5" s="554"/>
      <c r="AY5" s="554"/>
      <c r="AZ5" s="554"/>
      <c r="BA5" s="554"/>
      <c r="BB5" s="554"/>
      <c r="BC5" s="562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</row>
    <row r="6" spans="1:114" ht="20.25" customHeight="1">
      <c r="A6" s="604"/>
      <c r="B6" s="609"/>
      <c r="C6" s="602"/>
      <c r="D6" s="602"/>
      <c r="E6" s="575" t="s">
        <v>269</v>
      </c>
      <c r="F6" s="575" t="s">
        <v>270</v>
      </c>
      <c r="G6" s="583"/>
      <c r="H6" s="583"/>
      <c r="I6" s="583"/>
      <c r="J6" s="583"/>
      <c r="K6" s="582" t="s">
        <v>286</v>
      </c>
      <c r="L6" s="553" t="s">
        <v>271</v>
      </c>
      <c r="M6" s="554"/>
      <c r="N6" s="555"/>
      <c r="O6" s="583"/>
      <c r="P6" s="553" t="s">
        <v>289</v>
      </c>
      <c r="Q6" s="554"/>
      <c r="R6" s="554"/>
      <c r="S6" s="554"/>
      <c r="T6" s="554"/>
      <c r="U6" s="554"/>
      <c r="V6" s="554"/>
      <c r="W6" s="554"/>
      <c r="X6" s="554"/>
      <c r="Y6" s="554"/>
      <c r="Z6" s="554"/>
      <c r="AA6" s="554"/>
      <c r="AB6" s="554"/>
      <c r="AC6" s="554"/>
      <c r="AD6" s="554"/>
      <c r="AE6" s="554"/>
      <c r="AF6" s="554"/>
      <c r="AG6" s="554"/>
      <c r="AH6" s="554"/>
      <c r="AI6" s="554"/>
      <c r="AJ6" s="554"/>
      <c r="AK6" s="554"/>
      <c r="AL6" s="554"/>
      <c r="AM6" s="554"/>
      <c r="AN6" s="554"/>
      <c r="AO6" s="554"/>
      <c r="AP6" s="554"/>
      <c r="AQ6" s="554"/>
      <c r="AR6" s="554"/>
      <c r="AS6" s="554"/>
      <c r="AT6" s="554"/>
      <c r="AU6" s="554"/>
      <c r="AV6" s="554"/>
      <c r="AW6" s="554"/>
      <c r="AX6" s="554"/>
      <c r="AY6" s="554"/>
      <c r="AZ6" s="554"/>
      <c r="BA6" s="554"/>
      <c r="BB6" s="554"/>
      <c r="BC6" s="562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</row>
    <row r="7" spans="1:114" ht="21" customHeight="1">
      <c r="A7" s="604"/>
      <c r="B7" s="609"/>
      <c r="C7" s="602"/>
      <c r="D7" s="602"/>
      <c r="E7" s="602"/>
      <c r="F7" s="602"/>
      <c r="G7" s="583"/>
      <c r="H7" s="583"/>
      <c r="I7" s="583"/>
      <c r="J7" s="583"/>
      <c r="K7" s="583"/>
      <c r="L7" s="582" t="s">
        <v>272</v>
      </c>
      <c r="M7" s="582" t="s">
        <v>321</v>
      </c>
      <c r="N7" s="582" t="s">
        <v>273</v>
      </c>
      <c r="O7" s="583"/>
      <c r="P7" s="553">
        <v>1</v>
      </c>
      <c r="Q7" s="554"/>
      <c r="R7" s="554"/>
      <c r="S7" s="554"/>
      <c r="T7" s="555"/>
      <c r="U7" s="553">
        <f>P7+1</f>
        <v>2</v>
      </c>
      <c r="V7" s="554"/>
      <c r="W7" s="554"/>
      <c r="X7" s="554"/>
      <c r="Y7" s="555"/>
      <c r="Z7" s="553">
        <f>U7+1</f>
        <v>3</v>
      </c>
      <c r="AA7" s="554"/>
      <c r="AB7" s="554"/>
      <c r="AC7" s="554"/>
      <c r="AD7" s="555"/>
      <c r="AE7" s="558">
        <f>Z7+1</f>
        <v>4</v>
      </c>
      <c r="AF7" s="559"/>
      <c r="AG7" s="559"/>
      <c r="AH7" s="559"/>
      <c r="AI7" s="560"/>
      <c r="AJ7" s="553">
        <f>AE7+1</f>
        <v>5</v>
      </c>
      <c r="AK7" s="554"/>
      <c r="AL7" s="554"/>
      <c r="AM7" s="554"/>
      <c r="AN7" s="555"/>
      <c r="AO7" s="553">
        <f>AJ7+1</f>
        <v>6</v>
      </c>
      <c r="AP7" s="554"/>
      <c r="AQ7" s="554"/>
      <c r="AR7" s="554"/>
      <c r="AS7" s="555"/>
      <c r="AT7" s="558">
        <f>AO7+1</f>
        <v>7</v>
      </c>
      <c r="AU7" s="559"/>
      <c r="AV7" s="559"/>
      <c r="AW7" s="559"/>
      <c r="AX7" s="560"/>
      <c r="AY7" s="553">
        <f>AT7+1</f>
        <v>8</v>
      </c>
      <c r="AZ7" s="554"/>
      <c r="BA7" s="554"/>
      <c r="BB7" s="554"/>
      <c r="BC7" s="562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</row>
    <row r="8" spans="1:114" ht="23.25" customHeight="1">
      <c r="A8" s="604"/>
      <c r="B8" s="609"/>
      <c r="C8" s="602"/>
      <c r="D8" s="602"/>
      <c r="E8" s="602"/>
      <c r="F8" s="602"/>
      <c r="G8" s="583"/>
      <c r="H8" s="583"/>
      <c r="I8" s="583"/>
      <c r="J8" s="583"/>
      <c r="K8" s="583"/>
      <c r="L8" s="583"/>
      <c r="M8" s="583"/>
      <c r="N8" s="583"/>
      <c r="O8" s="583"/>
      <c r="P8" s="553" t="s">
        <v>303</v>
      </c>
      <c r="Q8" s="554"/>
      <c r="R8" s="554"/>
      <c r="S8" s="555"/>
      <c r="T8" s="556" t="s">
        <v>343</v>
      </c>
      <c r="U8" s="553" t="s">
        <v>303</v>
      </c>
      <c r="V8" s="554"/>
      <c r="W8" s="554"/>
      <c r="X8" s="555"/>
      <c r="Y8" s="556" t="s">
        <v>343</v>
      </c>
      <c r="Z8" s="553" t="s">
        <v>303</v>
      </c>
      <c r="AA8" s="554"/>
      <c r="AB8" s="554"/>
      <c r="AC8" s="555"/>
      <c r="AD8" s="556" t="s">
        <v>343</v>
      </c>
      <c r="AE8" s="553" t="s">
        <v>303</v>
      </c>
      <c r="AF8" s="554"/>
      <c r="AG8" s="554"/>
      <c r="AH8" s="555"/>
      <c r="AI8" s="575" t="s">
        <v>343</v>
      </c>
      <c r="AJ8" s="569" t="s">
        <v>303</v>
      </c>
      <c r="AK8" s="570"/>
      <c r="AL8" s="570"/>
      <c r="AM8" s="571"/>
      <c r="AN8" s="556" t="s">
        <v>343</v>
      </c>
      <c r="AO8" s="569" t="s">
        <v>303</v>
      </c>
      <c r="AP8" s="570"/>
      <c r="AQ8" s="570"/>
      <c r="AR8" s="571"/>
      <c r="AS8" s="556" t="s">
        <v>343</v>
      </c>
      <c r="AT8" s="563" t="s">
        <v>303</v>
      </c>
      <c r="AU8" s="564"/>
      <c r="AV8" s="564"/>
      <c r="AW8" s="565"/>
      <c r="AX8" s="593" t="s">
        <v>343</v>
      </c>
      <c r="AY8" s="569" t="s">
        <v>303</v>
      </c>
      <c r="AZ8" s="570"/>
      <c r="BA8" s="570"/>
      <c r="BB8" s="571"/>
      <c r="BC8" s="595" t="s">
        <v>343</v>
      </c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</row>
    <row r="9" spans="1:114" ht="100.5" customHeight="1" thickBot="1">
      <c r="A9" s="605"/>
      <c r="B9" s="610"/>
      <c r="C9" s="576"/>
      <c r="D9" s="576"/>
      <c r="E9" s="576"/>
      <c r="F9" s="576"/>
      <c r="G9" s="584"/>
      <c r="H9" s="584"/>
      <c r="I9" s="584"/>
      <c r="J9" s="584"/>
      <c r="K9" s="584"/>
      <c r="L9" s="584"/>
      <c r="M9" s="584"/>
      <c r="N9" s="584"/>
      <c r="O9" s="584"/>
      <c r="P9" s="297" t="s">
        <v>272</v>
      </c>
      <c r="Q9" s="298" t="s">
        <v>320</v>
      </c>
      <c r="R9" s="297" t="s">
        <v>273</v>
      </c>
      <c r="S9" s="298" t="s">
        <v>288</v>
      </c>
      <c r="T9" s="557"/>
      <c r="U9" s="297" t="s">
        <v>272</v>
      </c>
      <c r="V9" s="299" t="s">
        <v>320</v>
      </c>
      <c r="W9" s="297" t="s">
        <v>273</v>
      </c>
      <c r="X9" s="298" t="s">
        <v>288</v>
      </c>
      <c r="Y9" s="557"/>
      <c r="Z9" s="297" t="s">
        <v>272</v>
      </c>
      <c r="AA9" s="299" t="s">
        <v>320</v>
      </c>
      <c r="AB9" s="297" t="s">
        <v>273</v>
      </c>
      <c r="AC9" s="298" t="s">
        <v>288</v>
      </c>
      <c r="AD9" s="557"/>
      <c r="AE9" s="297" t="s">
        <v>272</v>
      </c>
      <c r="AF9" s="299" t="s">
        <v>320</v>
      </c>
      <c r="AG9" s="297" t="s">
        <v>273</v>
      </c>
      <c r="AH9" s="298" t="s">
        <v>288</v>
      </c>
      <c r="AI9" s="576"/>
      <c r="AJ9" s="297" t="s">
        <v>272</v>
      </c>
      <c r="AK9" s="299" t="s">
        <v>320</v>
      </c>
      <c r="AL9" s="297" t="s">
        <v>273</v>
      </c>
      <c r="AM9" s="298" t="s">
        <v>288</v>
      </c>
      <c r="AN9" s="557"/>
      <c r="AO9" s="297" t="s">
        <v>272</v>
      </c>
      <c r="AP9" s="299" t="s">
        <v>320</v>
      </c>
      <c r="AQ9" s="297" t="s">
        <v>273</v>
      </c>
      <c r="AR9" s="298" t="s">
        <v>288</v>
      </c>
      <c r="AS9" s="557"/>
      <c r="AT9" s="336" t="s">
        <v>272</v>
      </c>
      <c r="AU9" s="337" t="s">
        <v>320</v>
      </c>
      <c r="AV9" s="336" t="s">
        <v>273</v>
      </c>
      <c r="AW9" s="338" t="s">
        <v>288</v>
      </c>
      <c r="AX9" s="594"/>
      <c r="AY9" s="297" t="s">
        <v>272</v>
      </c>
      <c r="AZ9" s="299" t="s">
        <v>320</v>
      </c>
      <c r="BA9" s="297" t="s">
        <v>273</v>
      </c>
      <c r="BB9" s="298" t="s">
        <v>288</v>
      </c>
      <c r="BC9" s="596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</row>
    <row r="10" spans="1:114" ht="24" customHeight="1" thickBot="1" thickTop="1">
      <c r="A10" s="222">
        <v>1</v>
      </c>
      <c r="B10" s="222">
        <f>A10+1</f>
        <v>2</v>
      </c>
      <c r="C10" s="222">
        <f aca="true" t="shared" si="0" ref="C10:O10">B10+1</f>
        <v>3</v>
      </c>
      <c r="D10" s="222">
        <f t="shared" si="0"/>
        <v>4</v>
      </c>
      <c r="E10" s="222">
        <f t="shared" si="0"/>
        <v>5</v>
      </c>
      <c r="F10" s="222">
        <f t="shared" si="0"/>
        <v>6</v>
      </c>
      <c r="G10" s="222">
        <f>F10+1</f>
        <v>7</v>
      </c>
      <c r="H10" s="222">
        <v>8</v>
      </c>
      <c r="I10" s="222">
        <v>9</v>
      </c>
      <c r="J10" s="222">
        <f t="shared" si="0"/>
        <v>10</v>
      </c>
      <c r="K10" s="222">
        <f t="shared" si="0"/>
        <v>11</v>
      </c>
      <c r="L10" s="222">
        <f t="shared" si="0"/>
        <v>12</v>
      </c>
      <c r="M10" s="222">
        <f t="shared" si="0"/>
        <v>13</v>
      </c>
      <c r="N10" s="222">
        <f t="shared" si="0"/>
        <v>14</v>
      </c>
      <c r="O10" s="222">
        <f t="shared" si="0"/>
        <v>15</v>
      </c>
      <c r="P10" s="222">
        <f>O10+1</f>
        <v>16</v>
      </c>
      <c r="Q10" s="222">
        <f aca="true" t="shared" si="1" ref="Q10:BC10">P10+1</f>
        <v>17</v>
      </c>
      <c r="R10" s="222">
        <f t="shared" si="1"/>
        <v>18</v>
      </c>
      <c r="S10" s="222">
        <f t="shared" si="1"/>
        <v>19</v>
      </c>
      <c r="T10" s="222">
        <f t="shared" si="1"/>
        <v>20</v>
      </c>
      <c r="U10" s="222">
        <f t="shared" si="1"/>
        <v>21</v>
      </c>
      <c r="V10" s="222">
        <f t="shared" si="1"/>
        <v>22</v>
      </c>
      <c r="W10" s="222">
        <f t="shared" si="1"/>
        <v>23</v>
      </c>
      <c r="X10" s="222">
        <f t="shared" si="1"/>
        <v>24</v>
      </c>
      <c r="Y10" s="222">
        <f t="shared" si="1"/>
        <v>25</v>
      </c>
      <c r="Z10" s="222">
        <f t="shared" si="1"/>
        <v>26</v>
      </c>
      <c r="AA10" s="222">
        <f t="shared" si="1"/>
        <v>27</v>
      </c>
      <c r="AB10" s="222">
        <f t="shared" si="1"/>
        <v>28</v>
      </c>
      <c r="AC10" s="222">
        <f t="shared" si="1"/>
        <v>29</v>
      </c>
      <c r="AD10" s="222">
        <f t="shared" si="1"/>
        <v>30</v>
      </c>
      <c r="AE10" s="222">
        <f t="shared" si="1"/>
        <v>31</v>
      </c>
      <c r="AF10" s="222">
        <f t="shared" si="1"/>
        <v>32</v>
      </c>
      <c r="AG10" s="222">
        <f t="shared" si="1"/>
        <v>33</v>
      </c>
      <c r="AH10" s="222">
        <f t="shared" si="1"/>
        <v>34</v>
      </c>
      <c r="AI10" s="222">
        <f t="shared" si="1"/>
        <v>35</v>
      </c>
      <c r="AJ10" s="222">
        <f>AI10+1</f>
        <v>36</v>
      </c>
      <c r="AK10" s="222">
        <f t="shared" si="1"/>
        <v>37</v>
      </c>
      <c r="AL10" s="222">
        <f t="shared" si="1"/>
        <v>38</v>
      </c>
      <c r="AM10" s="222">
        <f t="shared" si="1"/>
        <v>39</v>
      </c>
      <c r="AN10" s="222">
        <f t="shared" si="1"/>
        <v>40</v>
      </c>
      <c r="AO10" s="222">
        <f t="shared" si="1"/>
        <v>41</v>
      </c>
      <c r="AP10" s="222">
        <f t="shared" si="1"/>
        <v>42</v>
      </c>
      <c r="AQ10" s="222">
        <f t="shared" si="1"/>
        <v>43</v>
      </c>
      <c r="AR10" s="222">
        <f t="shared" si="1"/>
        <v>44</v>
      </c>
      <c r="AS10" s="222">
        <f t="shared" si="1"/>
        <v>45</v>
      </c>
      <c r="AT10" s="339">
        <f t="shared" si="1"/>
        <v>46</v>
      </c>
      <c r="AU10" s="339">
        <f t="shared" si="1"/>
        <v>47</v>
      </c>
      <c r="AV10" s="339">
        <f t="shared" si="1"/>
        <v>48</v>
      </c>
      <c r="AW10" s="339">
        <f t="shared" si="1"/>
        <v>49</v>
      </c>
      <c r="AX10" s="339">
        <f t="shared" si="1"/>
        <v>50</v>
      </c>
      <c r="AY10" s="222">
        <f t="shared" si="1"/>
        <v>51</v>
      </c>
      <c r="AZ10" s="222">
        <f t="shared" si="1"/>
        <v>52</v>
      </c>
      <c r="BA10" s="222">
        <f t="shared" si="1"/>
        <v>53</v>
      </c>
      <c r="BB10" s="222">
        <f t="shared" si="1"/>
        <v>54</v>
      </c>
      <c r="BC10" s="306">
        <f t="shared" si="1"/>
        <v>55</v>
      </c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</row>
    <row r="11" spans="1:114" ht="22.5" customHeight="1" thickTop="1">
      <c r="A11" s="606" t="s">
        <v>344</v>
      </c>
      <c r="B11" s="607"/>
      <c r="C11" s="607"/>
      <c r="D11" s="607"/>
      <c r="E11" s="607"/>
      <c r="F11" s="607"/>
      <c r="G11" s="607"/>
      <c r="H11" s="607"/>
      <c r="I11" s="607"/>
      <c r="J11" s="607"/>
      <c r="K11" s="607"/>
      <c r="L11" s="607"/>
      <c r="M11" s="607"/>
      <c r="N11" s="607"/>
      <c r="O11" s="607"/>
      <c r="P11" s="607"/>
      <c r="Q11" s="607"/>
      <c r="R11" s="607"/>
      <c r="S11" s="607"/>
      <c r="T11" s="607"/>
      <c r="U11" s="607"/>
      <c r="V11" s="607"/>
      <c r="W11" s="607"/>
      <c r="X11" s="607"/>
      <c r="Y11" s="607"/>
      <c r="Z11" s="607"/>
      <c r="AA11" s="607"/>
      <c r="AB11" s="607"/>
      <c r="AC11" s="607"/>
      <c r="AD11" s="607"/>
      <c r="AE11" s="607"/>
      <c r="AF11" s="607"/>
      <c r="AG11" s="607"/>
      <c r="AH11" s="607"/>
      <c r="AI11" s="607"/>
      <c r="AJ11" s="607"/>
      <c r="AK11" s="607"/>
      <c r="AL11" s="607"/>
      <c r="AM11" s="607"/>
      <c r="AN11" s="607"/>
      <c r="AO11" s="607"/>
      <c r="AP11" s="607"/>
      <c r="AQ11" s="607"/>
      <c r="AR11" s="607"/>
      <c r="AS11" s="607"/>
      <c r="AT11" s="607"/>
      <c r="AU11" s="607"/>
      <c r="AV11" s="607"/>
      <c r="AW11" s="607"/>
      <c r="AX11" s="607"/>
      <c r="AY11" s="607"/>
      <c r="AZ11" s="607"/>
      <c r="BA11" s="607"/>
      <c r="BB11" s="607"/>
      <c r="BC11" s="607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</row>
    <row r="12" spans="1:114" ht="22.5" customHeight="1">
      <c r="A12" s="577" t="s">
        <v>345</v>
      </c>
      <c r="B12" s="578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578"/>
      <c r="AL12" s="578"/>
      <c r="AM12" s="578"/>
      <c r="AN12" s="578"/>
      <c r="AO12" s="578"/>
      <c r="AP12" s="578"/>
      <c r="AQ12" s="578"/>
      <c r="AR12" s="578"/>
      <c r="AS12" s="578"/>
      <c r="AT12" s="578"/>
      <c r="AU12" s="578"/>
      <c r="AV12" s="578"/>
      <c r="AW12" s="578"/>
      <c r="AX12" s="578"/>
      <c r="AY12" s="578"/>
      <c r="AZ12" s="578"/>
      <c r="BA12" s="578"/>
      <c r="BB12" s="578"/>
      <c r="BC12" s="578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</row>
    <row r="13" spans="1:114" ht="22.5" customHeight="1">
      <c r="A13" s="201" t="s">
        <v>380</v>
      </c>
      <c r="B13" s="225" t="s">
        <v>375</v>
      </c>
      <c r="C13" s="203">
        <v>4</v>
      </c>
      <c r="D13" s="203" t="s">
        <v>45</v>
      </c>
      <c r="E13" s="203"/>
      <c r="F13" s="203"/>
      <c r="G13" s="203"/>
      <c r="H13" s="203"/>
      <c r="I13" s="207">
        <f>J13/30</f>
        <v>12</v>
      </c>
      <c r="J13" s="357">
        <f>SUM(K13,O13)</f>
        <v>360</v>
      </c>
      <c r="K13" s="357">
        <f>SUM(L13:N13)</f>
        <v>36</v>
      </c>
      <c r="L13" s="204">
        <f aca="true" t="shared" si="2" ref="L13:O15">P13+U13+Z13+AE13+AJ13+AO13+AT13</f>
        <v>0</v>
      </c>
      <c r="M13" s="204">
        <f t="shared" si="2"/>
        <v>36</v>
      </c>
      <c r="N13" s="204">
        <f t="shared" si="2"/>
        <v>0</v>
      </c>
      <c r="O13" s="361">
        <f t="shared" si="2"/>
        <v>324</v>
      </c>
      <c r="P13" s="228"/>
      <c r="Q13" s="228" t="s">
        <v>400</v>
      </c>
      <c r="R13" s="228"/>
      <c r="S13" s="362">
        <f>T13*30-(P13+Q13+R13)</f>
        <v>80</v>
      </c>
      <c r="T13" s="228" t="s">
        <v>376</v>
      </c>
      <c r="U13" s="228"/>
      <c r="V13" s="228" t="s">
        <v>400</v>
      </c>
      <c r="W13" s="228"/>
      <c r="X13" s="362">
        <f>Y13*30-(U13+V13+W13)</f>
        <v>80</v>
      </c>
      <c r="Y13" s="228" t="s">
        <v>376</v>
      </c>
      <c r="Z13" s="228"/>
      <c r="AA13" s="228" t="s">
        <v>378</v>
      </c>
      <c r="AB13" s="228"/>
      <c r="AC13" s="362">
        <f>AD13*30-(Z13+AA13+AB13)</f>
        <v>82</v>
      </c>
      <c r="AD13" s="228" t="s">
        <v>376</v>
      </c>
      <c r="AE13" s="231"/>
      <c r="AF13" s="231" t="s">
        <v>378</v>
      </c>
      <c r="AG13" s="231"/>
      <c r="AH13" s="231" t="s">
        <v>398</v>
      </c>
      <c r="AI13" s="231" t="s">
        <v>376</v>
      </c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31"/>
      <c r="AU13" s="231"/>
      <c r="AV13" s="231"/>
      <c r="AW13" s="231"/>
      <c r="AX13" s="231"/>
      <c r="AY13" s="228"/>
      <c r="AZ13" s="228"/>
      <c r="BA13" s="228"/>
      <c r="BB13" s="228"/>
      <c r="BC13" s="228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</row>
    <row r="14" spans="1:114" ht="22.5" customHeight="1">
      <c r="A14" s="201" t="s">
        <v>381</v>
      </c>
      <c r="B14" s="225" t="s">
        <v>377</v>
      </c>
      <c r="C14" s="203">
        <v>2</v>
      </c>
      <c r="D14" s="203">
        <v>1</v>
      </c>
      <c r="E14" s="203"/>
      <c r="F14" s="203"/>
      <c r="G14" s="203"/>
      <c r="H14" s="203"/>
      <c r="I14" s="207">
        <f>J14/30</f>
        <v>6</v>
      </c>
      <c r="J14" s="357">
        <f>SUM(K14,O14)</f>
        <v>180</v>
      </c>
      <c r="K14" s="357">
        <f>SUM(L14:N14)</f>
        <v>18</v>
      </c>
      <c r="L14" s="204">
        <f t="shared" si="2"/>
        <v>12</v>
      </c>
      <c r="M14" s="204">
        <f t="shared" si="2"/>
        <v>6</v>
      </c>
      <c r="N14" s="204">
        <f t="shared" si="2"/>
        <v>0</v>
      </c>
      <c r="O14" s="361">
        <f t="shared" si="2"/>
        <v>162</v>
      </c>
      <c r="P14" s="228" t="s">
        <v>111</v>
      </c>
      <c r="Q14" s="228" t="s">
        <v>388</v>
      </c>
      <c r="R14" s="228"/>
      <c r="S14" s="362">
        <f>T14*30-(P14+Q14+R14)</f>
        <v>80</v>
      </c>
      <c r="T14" s="228" t="s">
        <v>376</v>
      </c>
      <c r="U14" s="228" t="s">
        <v>111</v>
      </c>
      <c r="V14" s="228" t="s">
        <v>399</v>
      </c>
      <c r="W14" s="228"/>
      <c r="X14" s="362">
        <f>Y14*30-(U14+V14+W14)</f>
        <v>82</v>
      </c>
      <c r="Y14" s="228" t="s">
        <v>376</v>
      </c>
      <c r="Z14" s="228"/>
      <c r="AA14" s="228"/>
      <c r="AB14" s="228"/>
      <c r="AC14" s="362">
        <f>AD14*30-(Z14+AA14+AB14)</f>
        <v>0</v>
      </c>
      <c r="AD14" s="228"/>
      <c r="AE14" s="231"/>
      <c r="AF14" s="231"/>
      <c r="AG14" s="231"/>
      <c r="AH14" s="231"/>
      <c r="AI14" s="231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31"/>
      <c r="AU14" s="231"/>
      <c r="AV14" s="231"/>
      <c r="AW14" s="231"/>
      <c r="AX14" s="231"/>
      <c r="AY14" s="228"/>
      <c r="AZ14" s="228"/>
      <c r="BA14" s="228"/>
      <c r="BB14" s="228"/>
      <c r="BC14" s="228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</row>
    <row r="15" spans="1:114" ht="41.25" customHeight="1" thickBot="1">
      <c r="A15" s="201" t="s">
        <v>382</v>
      </c>
      <c r="B15" s="225" t="s">
        <v>379</v>
      </c>
      <c r="C15" s="203">
        <v>3</v>
      </c>
      <c r="D15" s="203">
        <v>1.2</v>
      </c>
      <c r="E15" s="203"/>
      <c r="F15" s="203"/>
      <c r="G15" s="203"/>
      <c r="H15" s="203"/>
      <c r="I15" s="207">
        <f>J15/30</f>
        <v>9</v>
      </c>
      <c r="J15" s="357">
        <f>SUM(K15,O15)</f>
        <v>270</v>
      </c>
      <c r="K15" s="357">
        <f>SUM(L15:N15)</f>
        <v>26</v>
      </c>
      <c r="L15" s="204">
        <f t="shared" si="2"/>
        <v>16</v>
      </c>
      <c r="M15" s="204">
        <f t="shared" si="2"/>
        <v>0</v>
      </c>
      <c r="N15" s="204">
        <f t="shared" si="2"/>
        <v>10</v>
      </c>
      <c r="O15" s="361">
        <f t="shared" si="2"/>
        <v>244</v>
      </c>
      <c r="P15" s="228" t="s">
        <v>111</v>
      </c>
      <c r="Q15" s="228"/>
      <c r="R15" s="228" t="s">
        <v>388</v>
      </c>
      <c r="S15" s="362">
        <f>T15*30-(P15+Q15+R15)</f>
        <v>80</v>
      </c>
      <c r="T15" s="228" t="s">
        <v>376</v>
      </c>
      <c r="U15" s="228" t="s">
        <v>111</v>
      </c>
      <c r="V15" s="228"/>
      <c r="W15" s="228" t="s">
        <v>388</v>
      </c>
      <c r="X15" s="362">
        <f>Y15*30-(U15+V15+W15)</f>
        <v>80</v>
      </c>
      <c r="Y15" s="228" t="s">
        <v>376</v>
      </c>
      <c r="Z15" s="228" t="s">
        <v>388</v>
      </c>
      <c r="AA15" s="228"/>
      <c r="AB15" s="228" t="s">
        <v>399</v>
      </c>
      <c r="AC15" s="362">
        <f>AD15*30-(Z15+AA15+AB15)</f>
        <v>84</v>
      </c>
      <c r="AD15" s="228" t="s">
        <v>376</v>
      </c>
      <c r="AE15" s="231"/>
      <c r="AF15" s="231"/>
      <c r="AG15" s="231"/>
      <c r="AH15" s="231"/>
      <c r="AI15" s="231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31"/>
      <c r="AU15" s="231"/>
      <c r="AV15" s="231"/>
      <c r="AW15" s="231"/>
      <c r="AX15" s="231"/>
      <c r="AY15" s="228"/>
      <c r="AZ15" s="228"/>
      <c r="BA15" s="228"/>
      <c r="BB15" s="228"/>
      <c r="BC15" s="228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</row>
    <row r="16" spans="1:114" ht="22.5" customHeight="1" thickBot="1" thickTop="1">
      <c r="A16" s="586" t="s">
        <v>351</v>
      </c>
      <c r="B16" s="587"/>
      <c r="C16" s="224">
        <v>3</v>
      </c>
      <c r="D16" s="224">
        <v>6</v>
      </c>
      <c r="E16" s="224">
        <f aca="true" t="shared" si="3" ref="E16:O16">SUM(E13:E15)</f>
        <v>0</v>
      </c>
      <c r="F16" s="224">
        <f t="shared" si="3"/>
        <v>0</v>
      </c>
      <c r="G16" s="224">
        <f t="shared" si="3"/>
        <v>0</v>
      </c>
      <c r="H16" s="224">
        <f t="shared" si="3"/>
        <v>0</v>
      </c>
      <c r="I16" s="224">
        <f t="shared" si="3"/>
        <v>27</v>
      </c>
      <c r="J16" s="224">
        <f t="shared" si="3"/>
        <v>810</v>
      </c>
      <c r="K16" s="224">
        <f t="shared" si="3"/>
        <v>80</v>
      </c>
      <c r="L16" s="224">
        <f t="shared" si="3"/>
        <v>28</v>
      </c>
      <c r="M16" s="224">
        <f t="shared" si="3"/>
        <v>42</v>
      </c>
      <c r="N16" s="224">
        <f t="shared" si="3"/>
        <v>10</v>
      </c>
      <c r="O16" s="224">
        <f t="shared" si="3"/>
        <v>730</v>
      </c>
      <c r="P16" s="224">
        <f aca="true" t="shared" si="4" ref="P16:AD16">P13+P14+P15</f>
        <v>12</v>
      </c>
      <c r="Q16" s="224">
        <f t="shared" si="4"/>
        <v>14</v>
      </c>
      <c r="R16" s="224">
        <f t="shared" si="4"/>
        <v>4</v>
      </c>
      <c r="S16" s="224">
        <f t="shared" si="4"/>
        <v>240</v>
      </c>
      <c r="T16" s="224">
        <f t="shared" si="4"/>
        <v>9</v>
      </c>
      <c r="U16" s="224">
        <f t="shared" si="4"/>
        <v>12</v>
      </c>
      <c r="V16" s="224">
        <f t="shared" si="4"/>
        <v>12</v>
      </c>
      <c r="W16" s="224">
        <f t="shared" si="4"/>
        <v>4</v>
      </c>
      <c r="X16" s="224">
        <f t="shared" si="4"/>
        <v>242</v>
      </c>
      <c r="Y16" s="224">
        <f t="shared" si="4"/>
        <v>9</v>
      </c>
      <c r="Z16" s="224">
        <f t="shared" si="4"/>
        <v>4</v>
      </c>
      <c r="AA16" s="224">
        <f t="shared" si="4"/>
        <v>8</v>
      </c>
      <c r="AB16" s="224">
        <f t="shared" si="4"/>
        <v>2</v>
      </c>
      <c r="AC16" s="224">
        <f t="shared" si="4"/>
        <v>166</v>
      </c>
      <c r="AD16" s="224">
        <f t="shared" si="4"/>
        <v>6</v>
      </c>
      <c r="AE16" s="224">
        <f>SUM(AE13:AE15)</f>
        <v>0</v>
      </c>
      <c r="AF16" s="224">
        <f>AF13+AF14+AF15</f>
        <v>8</v>
      </c>
      <c r="AG16" s="224">
        <f>SUM(AG13:AG15)</f>
        <v>0</v>
      </c>
      <c r="AH16" s="224">
        <v>70</v>
      </c>
      <c r="AI16" s="224">
        <f>AI13+AI14+AI15</f>
        <v>3</v>
      </c>
      <c r="AJ16" s="224">
        <f aca="true" t="shared" si="5" ref="AJ16:BC16">SUM(AJ13:AJ15)</f>
        <v>0</v>
      </c>
      <c r="AK16" s="224">
        <f t="shared" si="5"/>
        <v>0</v>
      </c>
      <c r="AL16" s="224">
        <f t="shared" si="5"/>
        <v>0</v>
      </c>
      <c r="AM16" s="224"/>
      <c r="AN16" s="224">
        <f t="shared" si="5"/>
        <v>0</v>
      </c>
      <c r="AO16" s="224">
        <f t="shared" si="5"/>
        <v>0</v>
      </c>
      <c r="AP16" s="224">
        <f t="shared" si="5"/>
        <v>0</v>
      </c>
      <c r="AQ16" s="224">
        <f t="shared" si="5"/>
        <v>0</v>
      </c>
      <c r="AR16" s="224"/>
      <c r="AS16" s="224">
        <f t="shared" si="5"/>
        <v>0</v>
      </c>
      <c r="AT16" s="340">
        <f t="shared" si="5"/>
        <v>0</v>
      </c>
      <c r="AU16" s="340">
        <f t="shared" si="5"/>
        <v>0</v>
      </c>
      <c r="AV16" s="340">
        <f t="shared" si="5"/>
        <v>0</v>
      </c>
      <c r="AW16" s="340"/>
      <c r="AX16" s="340">
        <f t="shared" si="5"/>
        <v>0</v>
      </c>
      <c r="AY16" s="224">
        <f t="shared" si="5"/>
        <v>0</v>
      </c>
      <c r="AZ16" s="224">
        <f t="shared" si="5"/>
        <v>0</v>
      </c>
      <c r="BA16" s="224">
        <f t="shared" si="5"/>
        <v>0</v>
      </c>
      <c r="BB16" s="224"/>
      <c r="BC16" s="224">
        <f t="shared" si="5"/>
        <v>0</v>
      </c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</row>
    <row r="17" spans="1:114" ht="22.5" customHeight="1" thickBot="1" thickTop="1">
      <c r="A17" s="586" t="s">
        <v>341</v>
      </c>
      <c r="B17" s="587"/>
      <c r="C17" s="224">
        <v>3</v>
      </c>
      <c r="D17" s="224">
        <v>6</v>
      </c>
      <c r="E17" s="224">
        <f>SUM(E15:E16)</f>
        <v>0</v>
      </c>
      <c r="F17" s="224">
        <f>SUM(F15:F16)</f>
        <v>0</v>
      </c>
      <c r="G17" s="224">
        <f>SUM(G15:G16)</f>
        <v>0</v>
      </c>
      <c r="H17" s="224"/>
      <c r="I17" s="224">
        <f>I16</f>
        <v>27</v>
      </c>
      <c r="J17" s="224">
        <f>J16</f>
        <v>810</v>
      </c>
      <c r="K17" s="224">
        <f aca="true" t="shared" si="6" ref="K17:AX17">K16</f>
        <v>80</v>
      </c>
      <c r="L17" s="224">
        <f t="shared" si="6"/>
        <v>28</v>
      </c>
      <c r="M17" s="224">
        <f t="shared" si="6"/>
        <v>42</v>
      </c>
      <c r="N17" s="224">
        <f t="shared" si="6"/>
        <v>10</v>
      </c>
      <c r="O17" s="224">
        <f t="shared" si="6"/>
        <v>730</v>
      </c>
      <c r="P17" s="224">
        <f t="shared" si="6"/>
        <v>12</v>
      </c>
      <c r="Q17" s="224">
        <f t="shared" si="6"/>
        <v>14</v>
      </c>
      <c r="R17" s="224">
        <f t="shared" si="6"/>
        <v>4</v>
      </c>
      <c r="S17" s="224">
        <f t="shared" si="6"/>
        <v>240</v>
      </c>
      <c r="T17" s="224">
        <f t="shared" si="6"/>
        <v>9</v>
      </c>
      <c r="U17" s="224">
        <f t="shared" si="6"/>
        <v>12</v>
      </c>
      <c r="V17" s="224">
        <f t="shared" si="6"/>
        <v>12</v>
      </c>
      <c r="W17" s="224">
        <f t="shared" si="6"/>
        <v>4</v>
      </c>
      <c r="X17" s="224">
        <f t="shared" si="6"/>
        <v>242</v>
      </c>
      <c r="Y17" s="224">
        <f t="shared" si="6"/>
        <v>9</v>
      </c>
      <c r="Z17" s="224">
        <f t="shared" si="6"/>
        <v>4</v>
      </c>
      <c r="AA17" s="224">
        <f t="shared" si="6"/>
        <v>8</v>
      </c>
      <c r="AB17" s="224">
        <f t="shared" si="6"/>
        <v>2</v>
      </c>
      <c r="AC17" s="224">
        <f t="shared" si="6"/>
        <v>166</v>
      </c>
      <c r="AD17" s="224">
        <f t="shared" si="6"/>
        <v>6</v>
      </c>
      <c r="AE17" s="224">
        <f t="shared" si="6"/>
        <v>0</v>
      </c>
      <c r="AF17" s="224">
        <f t="shared" si="6"/>
        <v>8</v>
      </c>
      <c r="AG17" s="224">
        <f t="shared" si="6"/>
        <v>0</v>
      </c>
      <c r="AH17" s="224">
        <f t="shared" si="6"/>
        <v>70</v>
      </c>
      <c r="AI17" s="224">
        <f t="shared" si="6"/>
        <v>3</v>
      </c>
      <c r="AJ17" s="224">
        <f t="shared" si="6"/>
        <v>0</v>
      </c>
      <c r="AK17" s="224">
        <f t="shared" si="6"/>
        <v>0</v>
      </c>
      <c r="AL17" s="224">
        <f t="shared" si="6"/>
        <v>0</v>
      </c>
      <c r="AM17" s="224">
        <f t="shared" si="6"/>
        <v>0</v>
      </c>
      <c r="AN17" s="224">
        <f t="shared" si="6"/>
        <v>0</v>
      </c>
      <c r="AO17" s="224">
        <f t="shared" si="6"/>
        <v>0</v>
      </c>
      <c r="AP17" s="224">
        <f t="shared" si="6"/>
        <v>0</v>
      </c>
      <c r="AQ17" s="224">
        <f t="shared" si="6"/>
        <v>0</v>
      </c>
      <c r="AR17" s="224">
        <f t="shared" si="6"/>
        <v>0</v>
      </c>
      <c r="AS17" s="224">
        <f t="shared" si="6"/>
        <v>0</v>
      </c>
      <c r="AT17" s="224">
        <f t="shared" si="6"/>
        <v>0</v>
      </c>
      <c r="AU17" s="224">
        <f t="shared" si="6"/>
        <v>0</v>
      </c>
      <c r="AV17" s="224">
        <f t="shared" si="6"/>
        <v>0</v>
      </c>
      <c r="AW17" s="224">
        <f t="shared" si="6"/>
        <v>0</v>
      </c>
      <c r="AX17" s="224">
        <f t="shared" si="6"/>
        <v>0</v>
      </c>
      <c r="AY17" s="224">
        <f>SUM(AY15:AY16)</f>
        <v>0</v>
      </c>
      <c r="AZ17" s="224">
        <f>SUM(AZ15:AZ16)</f>
        <v>0</v>
      </c>
      <c r="BA17" s="224">
        <f>SUM(BA15:BA16)</f>
        <v>0</v>
      </c>
      <c r="BB17" s="224"/>
      <c r="BC17" s="224">
        <f>SUM(BC15:BC16)</f>
        <v>0</v>
      </c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</row>
    <row r="18" spans="1:114" ht="22.5" customHeight="1" thickTop="1">
      <c r="A18" s="598" t="s">
        <v>346</v>
      </c>
      <c r="B18" s="599"/>
      <c r="C18" s="599"/>
      <c r="D18" s="599"/>
      <c r="E18" s="599"/>
      <c r="F18" s="599"/>
      <c r="G18" s="599"/>
      <c r="H18" s="599"/>
      <c r="I18" s="599"/>
      <c r="J18" s="599"/>
      <c r="K18" s="599"/>
      <c r="L18" s="599"/>
      <c r="M18" s="599"/>
      <c r="N18" s="599"/>
      <c r="O18" s="599"/>
      <c r="P18" s="599"/>
      <c r="Q18" s="599"/>
      <c r="R18" s="599"/>
      <c r="S18" s="599"/>
      <c r="T18" s="599"/>
      <c r="U18" s="599"/>
      <c r="V18" s="599"/>
      <c r="W18" s="599"/>
      <c r="X18" s="599"/>
      <c r="Y18" s="599"/>
      <c r="Z18" s="599"/>
      <c r="AA18" s="599"/>
      <c r="AB18" s="599"/>
      <c r="AC18" s="599"/>
      <c r="AD18" s="599"/>
      <c r="AE18" s="599"/>
      <c r="AF18" s="599"/>
      <c r="AG18" s="599"/>
      <c r="AH18" s="599"/>
      <c r="AI18" s="599"/>
      <c r="AJ18" s="599"/>
      <c r="AK18" s="599"/>
      <c r="AL18" s="599"/>
      <c r="AM18" s="599"/>
      <c r="AN18" s="599"/>
      <c r="AO18" s="599"/>
      <c r="AP18" s="599"/>
      <c r="AQ18" s="599"/>
      <c r="AR18" s="599"/>
      <c r="AS18" s="599"/>
      <c r="AT18" s="599"/>
      <c r="AU18" s="599"/>
      <c r="AV18" s="599"/>
      <c r="AW18" s="599"/>
      <c r="AX18" s="599"/>
      <c r="AY18" s="599"/>
      <c r="AZ18" s="599"/>
      <c r="BA18" s="599"/>
      <c r="BB18" s="599"/>
      <c r="BC18" s="5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</row>
    <row r="19" spans="1:114" ht="22.5" customHeight="1">
      <c r="A19" s="577" t="s">
        <v>347</v>
      </c>
      <c r="B19" s="578"/>
      <c r="C19" s="578"/>
      <c r="D19" s="578"/>
      <c r="E19" s="578"/>
      <c r="F19" s="578"/>
      <c r="G19" s="578"/>
      <c r="H19" s="578"/>
      <c r="I19" s="578"/>
      <c r="J19" s="578"/>
      <c r="K19" s="578"/>
      <c r="L19" s="578"/>
      <c r="M19" s="578"/>
      <c r="N19" s="578"/>
      <c r="O19" s="578"/>
      <c r="P19" s="578"/>
      <c r="Q19" s="578"/>
      <c r="R19" s="578"/>
      <c r="S19" s="578"/>
      <c r="T19" s="578"/>
      <c r="U19" s="578"/>
      <c r="V19" s="578"/>
      <c r="W19" s="578"/>
      <c r="X19" s="578"/>
      <c r="Y19" s="578"/>
      <c r="Z19" s="578"/>
      <c r="AA19" s="578"/>
      <c r="AB19" s="578"/>
      <c r="AC19" s="578"/>
      <c r="AD19" s="578"/>
      <c r="AE19" s="578"/>
      <c r="AF19" s="578"/>
      <c r="AG19" s="578"/>
      <c r="AH19" s="578"/>
      <c r="AI19" s="578"/>
      <c r="AJ19" s="578"/>
      <c r="AK19" s="578"/>
      <c r="AL19" s="578"/>
      <c r="AM19" s="578"/>
      <c r="AN19" s="578"/>
      <c r="AO19" s="578"/>
      <c r="AP19" s="578"/>
      <c r="AQ19" s="578"/>
      <c r="AR19" s="578"/>
      <c r="AS19" s="578"/>
      <c r="AT19" s="578"/>
      <c r="AU19" s="578"/>
      <c r="AV19" s="578"/>
      <c r="AW19" s="578"/>
      <c r="AX19" s="578"/>
      <c r="AY19" s="578"/>
      <c r="AZ19" s="578"/>
      <c r="BA19" s="578"/>
      <c r="BB19" s="578"/>
      <c r="BC19" s="578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</row>
    <row r="20" spans="1:114" ht="22.5" customHeight="1">
      <c r="A20" s="201" t="s">
        <v>383</v>
      </c>
      <c r="B20" s="202" t="s">
        <v>404</v>
      </c>
      <c r="C20" s="203">
        <v>4</v>
      </c>
      <c r="D20" s="203">
        <v>3</v>
      </c>
      <c r="E20" s="203"/>
      <c r="F20" s="203"/>
      <c r="G20" s="203"/>
      <c r="H20" s="203"/>
      <c r="I20" s="207">
        <v>6</v>
      </c>
      <c r="J20" s="357">
        <v>180</v>
      </c>
      <c r="K20" s="357">
        <v>18</v>
      </c>
      <c r="L20" s="204">
        <v>10</v>
      </c>
      <c r="M20" s="204">
        <v>0</v>
      </c>
      <c r="N20" s="204">
        <v>8</v>
      </c>
      <c r="O20" s="361">
        <v>162</v>
      </c>
      <c r="P20" s="228"/>
      <c r="Q20" s="228"/>
      <c r="R20" s="228"/>
      <c r="S20" s="362">
        <v>0</v>
      </c>
      <c r="T20" s="228"/>
      <c r="U20" s="228"/>
      <c r="V20" s="228"/>
      <c r="W20" s="228"/>
      <c r="X20" s="228">
        <v>0</v>
      </c>
      <c r="Y20" s="228"/>
      <c r="Z20" s="228" t="s">
        <v>111</v>
      </c>
      <c r="AA20" s="228"/>
      <c r="AB20" s="228" t="s">
        <v>388</v>
      </c>
      <c r="AC20" s="228" t="s">
        <v>415</v>
      </c>
      <c r="AD20" s="228" t="s">
        <v>376</v>
      </c>
      <c r="AE20" s="231">
        <v>4</v>
      </c>
      <c r="AF20" s="231"/>
      <c r="AG20" s="231">
        <v>4</v>
      </c>
      <c r="AH20" s="231">
        <v>82</v>
      </c>
      <c r="AI20" s="231">
        <v>3</v>
      </c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31"/>
      <c r="AU20" s="231"/>
      <c r="AV20" s="231"/>
      <c r="AW20" s="231"/>
      <c r="AX20" s="231"/>
      <c r="AY20" s="228"/>
      <c r="AZ20" s="228"/>
      <c r="BA20" s="228"/>
      <c r="BB20" s="228"/>
      <c r="BC20" s="228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</row>
    <row r="21" spans="1:114" ht="22.5" customHeight="1">
      <c r="A21" s="201" t="s">
        <v>384</v>
      </c>
      <c r="B21" s="202" t="s">
        <v>405</v>
      </c>
      <c r="C21" s="203">
        <v>4</v>
      </c>
      <c r="D21" s="203">
        <v>3</v>
      </c>
      <c r="E21" s="203"/>
      <c r="F21" s="203"/>
      <c r="G21" s="203"/>
      <c r="H21" s="203"/>
      <c r="I21" s="207">
        <v>6</v>
      </c>
      <c r="J21" s="357">
        <v>180</v>
      </c>
      <c r="K21" s="357">
        <v>18</v>
      </c>
      <c r="L21" s="204">
        <v>10</v>
      </c>
      <c r="M21" s="204">
        <v>0</v>
      </c>
      <c r="N21" s="204">
        <v>8</v>
      </c>
      <c r="O21" s="361">
        <v>162</v>
      </c>
      <c r="P21" s="228"/>
      <c r="Q21" s="228"/>
      <c r="R21" s="228"/>
      <c r="S21" s="228">
        <v>0</v>
      </c>
      <c r="T21" s="228"/>
      <c r="U21" s="228"/>
      <c r="V21" s="228"/>
      <c r="W21" s="228"/>
      <c r="X21" s="362">
        <v>0</v>
      </c>
      <c r="Y21" s="228"/>
      <c r="Z21" s="228" t="s">
        <v>111</v>
      </c>
      <c r="AA21" s="228"/>
      <c r="AB21" s="228" t="s">
        <v>388</v>
      </c>
      <c r="AC21" s="228" t="s">
        <v>415</v>
      </c>
      <c r="AD21" s="228" t="s">
        <v>376</v>
      </c>
      <c r="AE21" s="231">
        <v>4</v>
      </c>
      <c r="AF21" s="231"/>
      <c r="AG21" s="231">
        <v>4</v>
      </c>
      <c r="AH21" s="231">
        <v>82</v>
      </c>
      <c r="AI21" s="231">
        <v>3</v>
      </c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31"/>
      <c r="AU21" s="231"/>
      <c r="AV21" s="231"/>
      <c r="AW21" s="231"/>
      <c r="AX21" s="231"/>
      <c r="AY21" s="228"/>
      <c r="AZ21" s="228"/>
      <c r="BA21" s="228"/>
      <c r="BB21" s="228"/>
      <c r="BC21" s="228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</row>
    <row r="22" spans="1:114" ht="35.25" customHeight="1" thickBot="1">
      <c r="A22" s="201" t="s">
        <v>385</v>
      </c>
      <c r="B22" s="225" t="s">
        <v>406</v>
      </c>
      <c r="C22" s="203">
        <v>4</v>
      </c>
      <c r="D22" s="203" t="s">
        <v>7</v>
      </c>
      <c r="E22" s="203"/>
      <c r="F22" s="203"/>
      <c r="G22" s="203"/>
      <c r="H22" s="203"/>
      <c r="I22" s="207">
        <v>3</v>
      </c>
      <c r="J22" s="357">
        <v>90</v>
      </c>
      <c r="K22" s="357">
        <v>8</v>
      </c>
      <c r="L22" s="204">
        <v>4</v>
      </c>
      <c r="M22" s="204">
        <v>0</v>
      </c>
      <c r="N22" s="204">
        <v>4</v>
      </c>
      <c r="O22" s="361">
        <v>82</v>
      </c>
      <c r="P22" s="228"/>
      <c r="Q22" s="228"/>
      <c r="R22" s="228"/>
      <c r="S22" s="228">
        <v>0</v>
      </c>
      <c r="T22" s="228"/>
      <c r="U22" s="228"/>
      <c r="V22" s="228"/>
      <c r="W22" s="228"/>
      <c r="X22" s="228">
        <v>0</v>
      </c>
      <c r="Y22" s="228"/>
      <c r="Z22" s="228" t="s">
        <v>388</v>
      </c>
      <c r="AA22" s="228"/>
      <c r="AB22" s="228" t="s">
        <v>388</v>
      </c>
      <c r="AC22" s="228" t="s">
        <v>415</v>
      </c>
      <c r="AD22" s="228" t="s">
        <v>376</v>
      </c>
      <c r="AE22" s="228"/>
      <c r="AF22" s="228"/>
      <c r="AG22" s="228"/>
      <c r="AH22" s="362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31"/>
      <c r="AU22" s="231"/>
      <c r="AV22" s="231"/>
      <c r="AW22" s="231"/>
      <c r="AX22" s="231"/>
      <c r="AY22" s="228"/>
      <c r="AZ22" s="228"/>
      <c r="BA22" s="228"/>
      <c r="BB22" s="228"/>
      <c r="BC22" s="228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</row>
    <row r="23" spans="1:114" ht="22.5" customHeight="1" thickBot="1" thickTop="1">
      <c r="A23" s="586" t="s">
        <v>351</v>
      </c>
      <c r="B23" s="587"/>
      <c r="C23" s="414">
        <v>3</v>
      </c>
      <c r="D23" s="224">
        <v>2</v>
      </c>
      <c r="E23" s="224">
        <f aca="true" t="shared" si="7" ref="E23:AA23">SUM(E20:E22)</f>
        <v>0</v>
      </c>
      <c r="F23" s="224">
        <f t="shared" si="7"/>
        <v>0</v>
      </c>
      <c r="G23" s="224">
        <f t="shared" si="7"/>
        <v>0</v>
      </c>
      <c r="H23" s="224">
        <f t="shared" si="7"/>
        <v>0</v>
      </c>
      <c r="I23" s="224">
        <v>15</v>
      </c>
      <c r="J23" s="224">
        <f t="shared" si="7"/>
        <v>450</v>
      </c>
      <c r="K23" s="224">
        <f t="shared" si="7"/>
        <v>44</v>
      </c>
      <c r="L23" s="224">
        <f t="shared" si="7"/>
        <v>24</v>
      </c>
      <c r="M23" s="224">
        <f t="shared" si="7"/>
        <v>0</v>
      </c>
      <c r="N23" s="224">
        <f t="shared" si="7"/>
        <v>20</v>
      </c>
      <c r="O23" s="224">
        <f t="shared" si="7"/>
        <v>406</v>
      </c>
      <c r="P23" s="224">
        <f t="shared" si="7"/>
        <v>0</v>
      </c>
      <c r="Q23" s="224">
        <f t="shared" si="7"/>
        <v>0</v>
      </c>
      <c r="R23" s="224">
        <f t="shared" si="7"/>
        <v>0</v>
      </c>
      <c r="S23" s="224">
        <f t="shared" si="7"/>
        <v>0</v>
      </c>
      <c r="T23" s="224">
        <f t="shared" si="7"/>
        <v>0</v>
      </c>
      <c r="U23" s="224">
        <f t="shared" si="7"/>
        <v>0</v>
      </c>
      <c r="V23" s="224">
        <f t="shared" si="7"/>
        <v>0</v>
      </c>
      <c r="W23" s="224">
        <f t="shared" si="7"/>
        <v>0</v>
      </c>
      <c r="X23" s="224">
        <f t="shared" si="7"/>
        <v>0</v>
      </c>
      <c r="Y23" s="224">
        <f t="shared" si="7"/>
        <v>0</v>
      </c>
      <c r="Z23" s="224">
        <f>Z20+Z21+Z22</f>
        <v>16</v>
      </c>
      <c r="AA23" s="224">
        <f t="shared" si="7"/>
        <v>0</v>
      </c>
      <c r="AB23" s="224">
        <f>AB20+AB21+AB22</f>
        <v>12</v>
      </c>
      <c r="AC23" s="224">
        <f>AC20+AC21+AC22</f>
        <v>240</v>
      </c>
      <c r="AD23" s="224">
        <f>AD20+AD21+AD22</f>
        <v>9</v>
      </c>
      <c r="AE23" s="224">
        <f>AE20+AE21+AE22</f>
        <v>8</v>
      </c>
      <c r="AF23" s="224">
        <f>SUM(AF20:AF22)</f>
        <v>0</v>
      </c>
      <c r="AG23" s="224">
        <f>AG20+AG21+AG22</f>
        <v>8</v>
      </c>
      <c r="AH23" s="224">
        <f>AH20+AH21+AH22</f>
        <v>164</v>
      </c>
      <c r="AI23" s="224">
        <f>AI20+AI21+AI22</f>
        <v>6</v>
      </c>
      <c r="AJ23" s="224">
        <f aca="true" t="shared" si="8" ref="AJ23:BC23">SUM(AJ20:AJ22)</f>
        <v>0</v>
      </c>
      <c r="AK23" s="224">
        <f t="shared" si="8"/>
        <v>0</v>
      </c>
      <c r="AL23" s="224">
        <f t="shared" si="8"/>
        <v>0</v>
      </c>
      <c r="AM23" s="224">
        <f t="shared" si="8"/>
        <v>0</v>
      </c>
      <c r="AN23" s="224">
        <f t="shared" si="8"/>
        <v>0</v>
      </c>
      <c r="AO23" s="224">
        <f t="shared" si="8"/>
        <v>0</v>
      </c>
      <c r="AP23" s="224">
        <f t="shared" si="8"/>
        <v>0</v>
      </c>
      <c r="AQ23" s="224">
        <f t="shared" si="8"/>
        <v>0</v>
      </c>
      <c r="AR23" s="224">
        <f t="shared" si="8"/>
        <v>0</v>
      </c>
      <c r="AS23" s="224">
        <f t="shared" si="8"/>
        <v>0</v>
      </c>
      <c r="AT23" s="340">
        <f t="shared" si="8"/>
        <v>0</v>
      </c>
      <c r="AU23" s="340">
        <f t="shared" si="8"/>
        <v>0</v>
      </c>
      <c r="AV23" s="340">
        <f t="shared" si="8"/>
        <v>0</v>
      </c>
      <c r="AW23" s="340">
        <f t="shared" si="8"/>
        <v>0</v>
      </c>
      <c r="AX23" s="340">
        <f t="shared" si="8"/>
        <v>0</v>
      </c>
      <c r="AY23" s="224">
        <f t="shared" si="8"/>
        <v>0</v>
      </c>
      <c r="AZ23" s="224">
        <f t="shared" si="8"/>
        <v>0</v>
      </c>
      <c r="BA23" s="224">
        <f t="shared" si="8"/>
        <v>0</v>
      </c>
      <c r="BB23" s="224">
        <f t="shared" si="8"/>
        <v>0</v>
      </c>
      <c r="BC23" s="224">
        <f t="shared" si="8"/>
        <v>0</v>
      </c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</row>
    <row r="24" spans="1:114" ht="22.5" customHeight="1" thickBot="1" thickTop="1">
      <c r="A24" s="373" t="s">
        <v>364</v>
      </c>
      <c r="B24" s="374"/>
      <c r="C24" s="374"/>
      <c r="D24" s="374"/>
      <c r="E24" s="374"/>
      <c r="F24" s="374"/>
      <c r="G24" s="374"/>
      <c r="H24" s="374"/>
      <c r="I24" s="375"/>
      <c r="J24" s="374"/>
      <c r="K24" s="374"/>
      <c r="L24" s="374"/>
      <c r="M24" s="375"/>
      <c r="N24" s="375"/>
      <c r="O24" s="375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4"/>
      <c r="AJ24" s="374"/>
      <c r="AK24" s="374"/>
      <c r="AL24" s="374"/>
      <c r="AM24" s="374"/>
      <c r="AN24" s="374"/>
      <c r="AO24" s="374"/>
      <c r="AP24" s="374"/>
      <c r="AQ24" s="374"/>
      <c r="AR24" s="374"/>
      <c r="AS24" s="374"/>
      <c r="AT24" s="374"/>
      <c r="AU24" s="374"/>
      <c r="AV24" s="374"/>
      <c r="AW24" s="374"/>
      <c r="AX24" s="374"/>
      <c r="AY24" s="374"/>
      <c r="AZ24" s="374"/>
      <c r="BA24" s="374"/>
      <c r="BB24" s="374"/>
      <c r="BC24" s="374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199"/>
      <c r="DE24" s="199"/>
      <c r="DF24" s="199"/>
      <c r="DG24" s="199"/>
      <c r="DH24" s="199"/>
      <c r="DI24" s="199"/>
      <c r="DJ24" s="199"/>
    </row>
    <row r="25" spans="1:114" ht="45.75" customHeight="1">
      <c r="A25" s="201" t="s">
        <v>389</v>
      </c>
      <c r="B25" s="351" t="s">
        <v>408</v>
      </c>
      <c r="C25" s="378">
        <v>3</v>
      </c>
      <c r="D25" s="379"/>
      <c r="E25" s="205"/>
      <c r="F25" s="205"/>
      <c r="G25" s="205"/>
      <c r="H25" s="368"/>
      <c r="I25" s="380">
        <v>5</v>
      </c>
      <c r="J25" s="381">
        <f>I25*30</f>
        <v>150</v>
      </c>
      <c r="K25" s="382">
        <v>14</v>
      </c>
      <c r="L25" s="383">
        <v>10</v>
      </c>
      <c r="M25" s="384">
        <v>4</v>
      </c>
      <c r="N25" s="385"/>
      <c r="O25" s="386">
        <f>J25-K25</f>
        <v>136</v>
      </c>
      <c r="P25" s="387"/>
      <c r="Q25" s="384"/>
      <c r="R25" s="385"/>
      <c r="S25" s="383">
        <f>T25*30-(P25+Q25+R25)</f>
        <v>0</v>
      </c>
      <c r="T25" s="388"/>
      <c r="U25" s="383"/>
      <c r="V25" s="384"/>
      <c r="W25" s="385"/>
      <c r="X25" s="383">
        <f>Y25*30-(U25+V25+W25)</f>
        <v>0</v>
      </c>
      <c r="Y25" s="389"/>
      <c r="Z25" s="390">
        <v>10</v>
      </c>
      <c r="AA25" s="384">
        <v>4</v>
      </c>
      <c r="AB25" s="385"/>
      <c r="AC25" s="386">
        <v>136</v>
      </c>
      <c r="AD25" s="391">
        <v>5</v>
      </c>
      <c r="AE25" s="383"/>
      <c r="AF25" s="384"/>
      <c r="AG25" s="385"/>
      <c r="AH25" s="383">
        <f>AI25*30-(AE25+AF25+AG25)</f>
        <v>0</v>
      </c>
      <c r="AI25" s="389"/>
      <c r="AJ25" s="229"/>
      <c r="AK25" s="229"/>
      <c r="AL25" s="229"/>
      <c r="AM25" s="229">
        <f>AN25*30-(AJ25+AK25+AL25)</f>
        <v>0</v>
      </c>
      <c r="AN25" s="229"/>
      <c r="AO25" s="229"/>
      <c r="AP25" s="229"/>
      <c r="AQ25" s="229"/>
      <c r="AR25" s="229">
        <f>AS25*30-(AO25+AP25+AQ25)</f>
        <v>0</v>
      </c>
      <c r="AS25" s="229"/>
      <c r="AT25" s="232"/>
      <c r="AU25" s="232"/>
      <c r="AV25" s="232"/>
      <c r="AW25" s="232"/>
      <c r="AX25" s="232"/>
      <c r="AY25" s="229"/>
      <c r="AZ25" s="229"/>
      <c r="BA25" s="229"/>
      <c r="BB25" s="229"/>
      <c r="BC25" s="22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  <c r="DB25" s="199"/>
      <c r="DC25" s="199"/>
      <c r="DD25" s="199"/>
      <c r="DE25" s="199"/>
      <c r="DF25" s="199"/>
      <c r="DG25" s="199"/>
      <c r="DH25" s="199"/>
      <c r="DI25" s="199"/>
      <c r="DJ25" s="199"/>
    </row>
    <row r="26" spans="1:114" ht="38.25" customHeight="1">
      <c r="A26" s="201" t="s">
        <v>390</v>
      </c>
      <c r="B26" s="351" t="s">
        <v>409</v>
      </c>
      <c r="C26" s="378">
        <v>3</v>
      </c>
      <c r="D26" s="379"/>
      <c r="E26" s="347"/>
      <c r="F26" s="347"/>
      <c r="G26" s="347"/>
      <c r="H26" s="369"/>
      <c r="I26" s="392">
        <v>5</v>
      </c>
      <c r="J26" s="393">
        <f>I26*30</f>
        <v>150</v>
      </c>
      <c r="K26" s="394">
        <v>14</v>
      </c>
      <c r="L26" s="395">
        <v>10</v>
      </c>
      <c r="M26" s="396">
        <v>4</v>
      </c>
      <c r="N26" s="397"/>
      <c r="O26" s="386">
        <f>J26-K26</f>
        <v>136</v>
      </c>
      <c r="P26" s="398"/>
      <c r="Q26" s="396"/>
      <c r="R26" s="397"/>
      <c r="S26" s="395">
        <f>T26*30-(P26+Q26+R26)</f>
        <v>0</v>
      </c>
      <c r="T26" s="399"/>
      <c r="U26" s="395"/>
      <c r="V26" s="396"/>
      <c r="W26" s="397"/>
      <c r="X26" s="395">
        <f>Y26*30-(U26+V26+W26)</f>
        <v>0</v>
      </c>
      <c r="Y26" s="400"/>
      <c r="Z26" s="401">
        <v>10</v>
      </c>
      <c r="AA26" s="396">
        <v>4</v>
      </c>
      <c r="AB26" s="397"/>
      <c r="AC26" s="386">
        <v>136</v>
      </c>
      <c r="AD26" s="391">
        <v>5</v>
      </c>
      <c r="AE26" s="395"/>
      <c r="AF26" s="396"/>
      <c r="AG26" s="397"/>
      <c r="AH26" s="395">
        <f>AI26*30-(AE26+AF26+AG26)</f>
        <v>0</v>
      </c>
      <c r="AI26" s="400"/>
      <c r="AJ26" s="348"/>
      <c r="AK26" s="348"/>
      <c r="AL26" s="348"/>
      <c r="AM26" s="348"/>
      <c r="AN26" s="348"/>
      <c r="AO26" s="348"/>
      <c r="AP26" s="348"/>
      <c r="AQ26" s="348"/>
      <c r="AR26" s="348"/>
      <c r="AS26" s="348"/>
      <c r="AT26" s="349"/>
      <c r="AU26" s="349"/>
      <c r="AV26" s="349"/>
      <c r="AW26" s="349"/>
      <c r="AX26" s="349"/>
      <c r="AY26" s="348"/>
      <c r="AZ26" s="348"/>
      <c r="BA26" s="348"/>
      <c r="BB26" s="348"/>
      <c r="BC26" s="348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199"/>
      <c r="DE26" s="199"/>
      <c r="DF26" s="199"/>
      <c r="DG26" s="199"/>
      <c r="DH26" s="199"/>
      <c r="DI26" s="199"/>
      <c r="DJ26" s="199"/>
    </row>
    <row r="27" spans="1:114" ht="56.25" customHeight="1">
      <c r="A27" s="201" t="s">
        <v>395</v>
      </c>
      <c r="B27" s="351" t="s">
        <v>410</v>
      </c>
      <c r="C27" s="378">
        <v>3</v>
      </c>
      <c r="D27" s="379"/>
      <c r="E27" s="342"/>
      <c r="F27" s="342"/>
      <c r="G27" s="342"/>
      <c r="H27" s="370"/>
      <c r="I27" s="392">
        <v>5</v>
      </c>
      <c r="J27" s="393">
        <f aca="true" t="shared" si="9" ref="J27:J33">I27*30</f>
        <v>150</v>
      </c>
      <c r="K27" s="394">
        <v>14</v>
      </c>
      <c r="L27" s="395">
        <v>10</v>
      </c>
      <c r="M27" s="396">
        <v>4</v>
      </c>
      <c r="N27" s="397"/>
      <c r="O27" s="386">
        <f aca="true" t="shared" si="10" ref="O27:O33">J27-K27</f>
        <v>136</v>
      </c>
      <c r="P27" s="398"/>
      <c r="Q27" s="396"/>
      <c r="R27" s="397"/>
      <c r="S27" s="395"/>
      <c r="T27" s="399"/>
      <c r="U27" s="395"/>
      <c r="V27" s="396"/>
      <c r="W27" s="397"/>
      <c r="X27" s="395"/>
      <c r="Y27" s="400"/>
      <c r="Z27" s="401">
        <v>10</v>
      </c>
      <c r="AA27" s="396">
        <v>4</v>
      </c>
      <c r="AB27" s="397"/>
      <c r="AC27" s="386">
        <v>136</v>
      </c>
      <c r="AD27" s="391">
        <v>5</v>
      </c>
      <c r="AE27" s="395"/>
      <c r="AF27" s="396"/>
      <c r="AG27" s="397"/>
      <c r="AH27" s="395"/>
      <c r="AI27" s="400"/>
      <c r="AJ27" s="343"/>
      <c r="AK27" s="343"/>
      <c r="AL27" s="343"/>
      <c r="AM27" s="343"/>
      <c r="AN27" s="343"/>
      <c r="AO27" s="343"/>
      <c r="AP27" s="343"/>
      <c r="AQ27" s="343"/>
      <c r="AR27" s="343"/>
      <c r="AS27" s="343"/>
      <c r="AT27" s="344"/>
      <c r="AU27" s="344"/>
      <c r="AV27" s="344"/>
      <c r="AW27" s="344"/>
      <c r="AX27" s="344"/>
      <c r="AY27" s="343"/>
      <c r="AZ27" s="343"/>
      <c r="BA27" s="343"/>
      <c r="BB27" s="343"/>
      <c r="BC27" s="343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</row>
    <row r="28" spans="1:114" ht="54" customHeight="1">
      <c r="A28" s="201" t="s">
        <v>391</v>
      </c>
      <c r="B28" s="372" t="s">
        <v>411</v>
      </c>
      <c r="C28" s="378"/>
      <c r="D28" s="379">
        <v>3</v>
      </c>
      <c r="E28" s="347"/>
      <c r="F28" s="347"/>
      <c r="G28" s="347"/>
      <c r="H28" s="369"/>
      <c r="I28" s="392">
        <v>5</v>
      </c>
      <c r="J28" s="393">
        <f t="shared" si="9"/>
        <v>150</v>
      </c>
      <c r="K28" s="394">
        <v>14</v>
      </c>
      <c r="L28" s="395">
        <v>10</v>
      </c>
      <c r="M28" s="396">
        <v>4</v>
      </c>
      <c r="N28" s="397"/>
      <c r="O28" s="386">
        <f t="shared" si="10"/>
        <v>136</v>
      </c>
      <c r="P28" s="398"/>
      <c r="Q28" s="396"/>
      <c r="R28" s="397"/>
      <c r="S28" s="395"/>
      <c r="T28" s="399"/>
      <c r="U28" s="395"/>
      <c r="V28" s="396"/>
      <c r="W28" s="397"/>
      <c r="X28" s="395"/>
      <c r="Y28" s="400"/>
      <c r="Z28" s="401">
        <v>10</v>
      </c>
      <c r="AA28" s="396">
        <v>4</v>
      </c>
      <c r="AB28" s="397"/>
      <c r="AC28" s="386">
        <v>136</v>
      </c>
      <c r="AD28" s="391">
        <v>5</v>
      </c>
      <c r="AE28" s="395"/>
      <c r="AF28" s="396"/>
      <c r="AG28" s="397"/>
      <c r="AH28" s="395"/>
      <c r="AI28" s="400"/>
      <c r="AJ28" s="348"/>
      <c r="AK28" s="348"/>
      <c r="AL28" s="348"/>
      <c r="AM28" s="348"/>
      <c r="AN28" s="348"/>
      <c r="AO28" s="348"/>
      <c r="AP28" s="348"/>
      <c r="AQ28" s="348"/>
      <c r="AR28" s="348"/>
      <c r="AS28" s="348"/>
      <c r="AT28" s="349"/>
      <c r="AU28" s="349"/>
      <c r="AV28" s="349"/>
      <c r="AW28" s="349"/>
      <c r="AX28" s="349"/>
      <c r="AY28" s="348"/>
      <c r="AZ28" s="348"/>
      <c r="BA28" s="348"/>
      <c r="BB28" s="348"/>
      <c r="BC28" s="348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199"/>
      <c r="DE28" s="199"/>
      <c r="DF28" s="199"/>
      <c r="DG28" s="199"/>
      <c r="DH28" s="199"/>
      <c r="DI28" s="199"/>
      <c r="DJ28" s="199"/>
    </row>
    <row r="29" spans="1:114" ht="39" customHeight="1">
      <c r="A29" s="201" t="s">
        <v>392</v>
      </c>
      <c r="B29" s="225" t="s">
        <v>412</v>
      </c>
      <c r="C29" s="378"/>
      <c r="D29" s="379">
        <v>3</v>
      </c>
      <c r="E29" s="205"/>
      <c r="F29" s="205"/>
      <c r="G29" s="205"/>
      <c r="H29" s="205"/>
      <c r="I29" s="392">
        <v>5</v>
      </c>
      <c r="J29" s="393">
        <f t="shared" si="9"/>
        <v>150</v>
      </c>
      <c r="K29" s="394">
        <v>14</v>
      </c>
      <c r="L29" s="395">
        <v>10</v>
      </c>
      <c r="M29" s="396">
        <v>4</v>
      </c>
      <c r="N29" s="397"/>
      <c r="O29" s="386">
        <f t="shared" si="10"/>
        <v>136</v>
      </c>
      <c r="P29" s="398"/>
      <c r="Q29" s="396"/>
      <c r="R29" s="397"/>
      <c r="S29" s="395"/>
      <c r="T29" s="399"/>
      <c r="U29" s="395"/>
      <c r="V29" s="396"/>
      <c r="W29" s="397"/>
      <c r="X29" s="395"/>
      <c r="Y29" s="400"/>
      <c r="Z29" s="401">
        <v>10</v>
      </c>
      <c r="AA29" s="396">
        <v>4</v>
      </c>
      <c r="AB29" s="397"/>
      <c r="AC29" s="386">
        <v>136</v>
      </c>
      <c r="AD29" s="391">
        <v>5</v>
      </c>
      <c r="AE29" s="395"/>
      <c r="AF29" s="396"/>
      <c r="AG29" s="397"/>
      <c r="AH29" s="395"/>
      <c r="AI29" s="400"/>
      <c r="AJ29" s="229"/>
      <c r="AK29" s="229"/>
      <c r="AL29" s="229"/>
      <c r="AM29" s="229">
        <f>AN29*30-(AJ29+AK29+AL29)</f>
        <v>0</v>
      </c>
      <c r="AN29" s="229"/>
      <c r="AO29" s="229"/>
      <c r="AP29" s="229"/>
      <c r="AQ29" s="229"/>
      <c r="AR29" s="229"/>
      <c r="AS29" s="229"/>
      <c r="AT29" s="232"/>
      <c r="AU29" s="232"/>
      <c r="AV29" s="232"/>
      <c r="AW29" s="232"/>
      <c r="AX29" s="232"/>
      <c r="AY29" s="229"/>
      <c r="AZ29" s="229"/>
      <c r="BA29" s="229"/>
      <c r="BB29" s="229"/>
      <c r="BC29" s="22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</row>
    <row r="30" spans="1:114" ht="39" customHeight="1">
      <c r="A30" s="201" t="s">
        <v>407</v>
      </c>
      <c r="B30" s="225" t="s">
        <v>413</v>
      </c>
      <c r="C30" s="378"/>
      <c r="D30" s="379">
        <v>3</v>
      </c>
      <c r="E30" s="347"/>
      <c r="F30" s="347"/>
      <c r="G30" s="347"/>
      <c r="H30" s="347"/>
      <c r="I30" s="392">
        <v>5</v>
      </c>
      <c r="J30" s="393">
        <f t="shared" si="9"/>
        <v>150</v>
      </c>
      <c r="K30" s="394">
        <v>14</v>
      </c>
      <c r="L30" s="395">
        <v>10</v>
      </c>
      <c r="M30" s="396">
        <v>4</v>
      </c>
      <c r="N30" s="397"/>
      <c r="O30" s="386">
        <f t="shared" si="10"/>
        <v>136</v>
      </c>
      <c r="P30" s="398"/>
      <c r="Q30" s="396"/>
      <c r="R30" s="397"/>
      <c r="S30" s="395"/>
      <c r="T30" s="399"/>
      <c r="U30" s="395"/>
      <c r="V30" s="396"/>
      <c r="W30" s="397"/>
      <c r="X30" s="395"/>
      <c r="Y30" s="400"/>
      <c r="Z30" s="401">
        <v>10</v>
      </c>
      <c r="AA30" s="396">
        <v>4</v>
      </c>
      <c r="AB30" s="397"/>
      <c r="AC30" s="386">
        <v>136</v>
      </c>
      <c r="AD30" s="391">
        <v>5</v>
      </c>
      <c r="AE30" s="395"/>
      <c r="AF30" s="396"/>
      <c r="AG30" s="397"/>
      <c r="AH30" s="395"/>
      <c r="AI30" s="400"/>
      <c r="AJ30" s="348"/>
      <c r="AK30" s="348"/>
      <c r="AL30" s="348"/>
      <c r="AM30" s="348"/>
      <c r="AN30" s="348"/>
      <c r="AO30" s="348"/>
      <c r="AP30" s="348"/>
      <c r="AQ30" s="348"/>
      <c r="AR30" s="348"/>
      <c r="AS30" s="348"/>
      <c r="AT30" s="349"/>
      <c r="AU30" s="349"/>
      <c r="AV30" s="349"/>
      <c r="AW30" s="349"/>
      <c r="AX30" s="349"/>
      <c r="AY30" s="348"/>
      <c r="AZ30" s="348"/>
      <c r="BA30" s="348"/>
      <c r="BB30" s="348"/>
      <c r="BC30" s="348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199"/>
      <c r="DG30" s="199"/>
      <c r="DH30" s="199"/>
      <c r="DI30" s="199"/>
      <c r="DJ30" s="199"/>
    </row>
    <row r="31" spans="1:114" ht="42" customHeight="1">
      <c r="A31" s="201" t="s">
        <v>393</v>
      </c>
      <c r="B31" s="225" t="s">
        <v>414</v>
      </c>
      <c r="C31" s="378"/>
      <c r="D31" s="379">
        <v>4</v>
      </c>
      <c r="E31" s="205"/>
      <c r="F31" s="205"/>
      <c r="G31" s="205"/>
      <c r="H31" s="368"/>
      <c r="I31" s="392">
        <v>5</v>
      </c>
      <c r="J31" s="393">
        <f t="shared" si="9"/>
        <v>150</v>
      </c>
      <c r="K31" s="394">
        <v>14</v>
      </c>
      <c r="L31" s="395">
        <v>10</v>
      </c>
      <c r="M31" s="396">
        <v>4</v>
      </c>
      <c r="N31" s="397"/>
      <c r="O31" s="386">
        <f t="shared" si="10"/>
        <v>136</v>
      </c>
      <c r="P31" s="398"/>
      <c r="Q31" s="396"/>
      <c r="R31" s="397"/>
      <c r="S31" s="395"/>
      <c r="T31" s="399"/>
      <c r="U31" s="395"/>
      <c r="V31" s="396"/>
      <c r="W31" s="397"/>
      <c r="X31" s="395"/>
      <c r="Y31" s="400"/>
      <c r="Z31" s="401"/>
      <c r="AA31" s="396"/>
      <c r="AB31" s="397"/>
      <c r="AC31" s="386"/>
      <c r="AD31" s="391"/>
      <c r="AE31" s="401">
        <v>10</v>
      </c>
      <c r="AF31" s="396">
        <v>4</v>
      </c>
      <c r="AG31" s="397"/>
      <c r="AH31" s="386">
        <v>136</v>
      </c>
      <c r="AI31" s="391">
        <v>5</v>
      </c>
      <c r="AJ31" s="229"/>
      <c r="AK31" s="229"/>
      <c r="AL31" s="229"/>
      <c r="AM31" s="229"/>
      <c r="AN31" s="229"/>
      <c r="AO31" s="229"/>
      <c r="AP31" s="229"/>
      <c r="AQ31" s="229"/>
      <c r="AR31" s="229">
        <f>AS31*30-(AO31+AP31+AQ31)</f>
        <v>0</v>
      </c>
      <c r="AS31" s="229"/>
      <c r="AT31" s="232"/>
      <c r="AU31" s="232"/>
      <c r="AV31" s="232"/>
      <c r="AW31" s="232"/>
      <c r="AX31" s="232"/>
      <c r="AY31" s="229"/>
      <c r="AZ31" s="229"/>
      <c r="BA31" s="229"/>
      <c r="BB31" s="229"/>
      <c r="BC31" s="22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  <c r="CV31" s="199"/>
      <c r="CW31" s="199"/>
      <c r="CX31" s="199"/>
      <c r="CY31" s="199"/>
      <c r="CZ31" s="199"/>
      <c r="DA31" s="199"/>
      <c r="DB31" s="199"/>
      <c r="DC31" s="199"/>
      <c r="DD31" s="199"/>
      <c r="DE31" s="199"/>
      <c r="DF31" s="199"/>
      <c r="DG31" s="199"/>
      <c r="DH31" s="199"/>
      <c r="DI31" s="199"/>
      <c r="DJ31" s="199"/>
    </row>
    <row r="32" spans="1:114" ht="36" customHeight="1">
      <c r="A32" s="206" t="s">
        <v>394</v>
      </c>
      <c r="B32" s="225" t="s">
        <v>416</v>
      </c>
      <c r="C32" s="378"/>
      <c r="D32" s="379">
        <v>4</v>
      </c>
      <c r="E32" s="347"/>
      <c r="F32" s="347"/>
      <c r="G32" s="347"/>
      <c r="H32" s="369"/>
      <c r="I32" s="392">
        <v>5</v>
      </c>
      <c r="J32" s="393">
        <f t="shared" si="9"/>
        <v>150</v>
      </c>
      <c r="K32" s="394">
        <v>14</v>
      </c>
      <c r="L32" s="395">
        <v>10</v>
      </c>
      <c r="M32" s="396">
        <v>4</v>
      </c>
      <c r="N32" s="397"/>
      <c r="O32" s="386">
        <f t="shared" si="10"/>
        <v>136</v>
      </c>
      <c r="P32" s="398"/>
      <c r="Q32" s="396"/>
      <c r="R32" s="397"/>
      <c r="S32" s="395"/>
      <c r="T32" s="399"/>
      <c r="U32" s="395"/>
      <c r="V32" s="396"/>
      <c r="W32" s="397"/>
      <c r="X32" s="395"/>
      <c r="Y32" s="400"/>
      <c r="Z32" s="401"/>
      <c r="AA32" s="396"/>
      <c r="AB32" s="397"/>
      <c r="AC32" s="386"/>
      <c r="AD32" s="391"/>
      <c r="AE32" s="401">
        <v>10</v>
      </c>
      <c r="AF32" s="396">
        <v>4</v>
      </c>
      <c r="AG32" s="397"/>
      <c r="AH32" s="386">
        <v>136</v>
      </c>
      <c r="AI32" s="391">
        <v>5</v>
      </c>
      <c r="AJ32" s="347"/>
      <c r="AK32" s="347"/>
      <c r="AL32" s="347"/>
      <c r="AM32" s="347"/>
      <c r="AN32" s="347"/>
      <c r="AO32" s="347"/>
      <c r="AP32" s="347"/>
      <c r="AQ32" s="347"/>
      <c r="AR32" s="348"/>
      <c r="AS32" s="347"/>
      <c r="AT32" s="350"/>
      <c r="AU32" s="350"/>
      <c r="AV32" s="350"/>
      <c r="AW32" s="350"/>
      <c r="AX32" s="350"/>
      <c r="AY32" s="347"/>
      <c r="AZ32" s="347"/>
      <c r="BA32" s="347"/>
      <c r="BB32" s="347"/>
      <c r="BC32" s="347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199"/>
      <c r="DE32" s="199"/>
      <c r="DF32" s="199"/>
      <c r="DG32" s="199"/>
      <c r="DH32" s="199"/>
      <c r="DI32" s="199"/>
      <c r="DJ32" s="199"/>
    </row>
    <row r="33" spans="1:114" ht="48" customHeight="1" thickBot="1">
      <c r="A33" s="206" t="s">
        <v>396</v>
      </c>
      <c r="B33" s="407" t="s">
        <v>417</v>
      </c>
      <c r="C33" s="378"/>
      <c r="D33" s="379">
        <v>4</v>
      </c>
      <c r="E33" s="345"/>
      <c r="F33" s="345"/>
      <c r="G33" s="345"/>
      <c r="H33" s="371"/>
      <c r="I33" s="392">
        <v>5</v>
      </c>
      <c r="J33" s="393">
        <f t="shared" si="9"/>
        <v>150</v>
      </c>
      <c r="K33" s="394">
        <v>14</v>
      </c>
      <c r="L33" s="395">
        <v>10</v>
      </c>
      <c r="M33" s="396">
        <v>4</v>
      </c>
      <c r="N33" s="397"/>
      <c r="O33" s="386">
        <f t="shared" si="10"/>
        <v>136</v>
      </c>
      <c r="P33" s="398"/>
      <c r="Q33" s="396"/>
      <c r="R33" s="397"/>
      <c r="S33" s="395"/>
      <c r="T33" s="399"/>
      <c r="U33" s="395"/>
      <c r="V33" s="396"/>
      <c r="W33" s="397"/>
      <c r="X33" s="395"/>
      <c r="Y33" s="400"/>
      <c r="Z33" s="401"/>
      <c r="AA33" s="396"/>
      <c r="AB33" s="397"/>
      <c r="AC33" s="386"/>
      <c r="AD33" s="391"/>
      <c r="AE33" s="401">
        <v>10</v>
      </c>
      <c r="AF33" s="396">
        <v>4</v>
      </c>
      <c r="AG33" s="397"/>
      <c r="AH33" s="386">
        <v>136</v>
      </c>
      <c r="AI33" s="391">
        <v>5</v>
      </c>
      <c r="AJ33" s="345"/>
      <c r="AK33" s="345"/>
      <c r="AL33" s="345"/>
      <c r="AM33" s="345"/>
      <c r="AN33" s="345"/>
      <c r="AO33" s="345"/>
      <c r="AP33" s="345"/>
      <c r="AQ33" s="345"/>
      <c r="AR33" s="345"/>
      <c r="AS33" s="345"/>
      <c r="AT33" s="346"/>
      <c r="AU33" s="346"/>
      <c r="AV33" s="346"/>
      <c r="AW33" s="346"/>
      <c r="AX33" s="346"/>
      <c r="AY33" s="345"/>
      <c r="AZ33" s="345"/>
      <c r="BA33" s="345"/>
      <c r="BB33" s="345"/>
      <c r="BC33" s="345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</row>
    <row r="34" spans="1:114" ht="44.25" customHeight="1" thickBot="1" thickTop="1">
      <c r="A34" s="600" t="s">
        <v>370</v>
      </c>
      <c r="B34" s="601"/>
      <c r="C34" s="414">
        <v>1</v>
      </c>
      <c r="D34" s="224">
        <v>2</v>
      </c>
      <c r="E34" s="224">
        <f>SUM(E25:E33)</f>
        <v>0</v>
      </c>
      <c r="F34" s="224">
        <f>SUM(F25:F33)</f>
        <v>0</v>
      </c>
      <c r="G34" s="224">
        <f>SUM(G25:G33)</f>
        <v>0</v>
      </c>
      <c r="H34" s="224">
        <f>SUM(H25:H33)</f>
        <v>0</v>
      </c>
      <c r="I34" s="224">
        <f>SUM(I25:I33)/3</f>
        <v>15</v>
      </c>
      <c r="J34" s="224">
        <f>SUM(J25:J33)/3</f>
        <v>450</v>
      </c>
      <c r="K34" s="224">
        <f>SUM(K25:K33)/3</f>
        <v>42</v>
      </c>
      <c r="L34" s="224">
        <f>SUM(L25:L33)/3</f>
        <v>30</v>
      </c>
      <c r="M34" s="224">
        <f>SUM(M25:M33)/3</f>
        <v>12</v>
      </c>
      <c r="N34" s="224">
        <f aca="true" t="shared" si="11" ref="N34:AG34">SUM(N25:N33)</f>
        <v>0</v>
      </c>
      <c r="O34" s="224">
        <f>SUM(O25:O33)/3</f>
        <v>408</v>
      </c>
      <c r="P34" s="224">
        <f t="shared" si="11"/>
        <v>0</v>
      </c>
      <c r="Q34" s="224">
        <f t="shared" si="11"/>
        <v>0</v>
      </c>
      <c r="R34" s="224">
        <f t="shared" si="11"/>
        <v>0</v>
      </c>
      <c r="S34" s="224">
        <f t="shared" si="11"/>
        <v>0</v>
      </c>
      <c r="T34" s="224">
        <f t="shared" si="11"/>
        <v>0</v>
      </c>
      <c r="U34" s="224">
        <f t="shared" si="11"/>
        <v>0</v>
      </c>
      <c r="V34" s="224">
        <f t="shared" si="11"/>
        <v>0</v>
      </c>
      <c r="W34" s="224">
        <f t="shared" si="11"/>
        <v>0</v>
      </c>
      <c r="X34" s="224">
        <f t="shared" si="11"/>
        <v>0</v>
      </c>
      <c r="Y34" s="224">
        <f t="shared" si="11"/>
        <v>0</v>
      </c>
      <c r="Z34" s="224">
        <f>SUM(Z25:Z33)/3</f>
        <v>20</v>
      </c>
      <c r="AA34" s="224">
        <f>SUM(AA25:AA33)/3</f>
        <v>8</v>
      </c>
      <c r="AB34" s="224">
        <f t="shared" si="11"/>
        <v>0</v>
      </c>
      <c r="AC34" s="224">
        <f>SUM(AC25:AC33)/3</f>
        <v>272</v>
      </c>
      <c r="AD34" s="417">
        <f>SUM(AD25:AD33)/3</f>
        <v>10</v>
      </c>
      <c r="AE34" s="224">
        <f>SUM(AE25:AE33)/3</f>
        <v>10</v>
      </c>
      <c r="AF34" s="224">
        <f>SUM(AF25:AF33)/3</f>
        <v>4</v>
      </c>
      <c r="AG34" s="224">
        <f t="shared" si="11"/>
        <v>0</v>
      </c>
      <c r="AH34" s="224">
        <f>SUM(AH25:AH33)/3</f>
        <v>136</v>
      </c>
      <c r="AI34" s="224">
        <f>SUM(AI25:AI33)/3</f>
        <v>5</v>
      </c>
      <c r="AJ34" s="224">
        <f aca="true" t="shared" si="12" ref="AJ34:BC34">SUM(AJ25:AJ33)</f>
        <v>0</v>
      </c>
      <c r="AK34" s="224">
        <f t="shared" si="12"/>
        <v>0</v>
      </c>
      <c r="AL34" s="224">
        <f t="shared" si="12"/>
        <v>0</v>
      </c>
      <c r="AM34" s="224">
        <f t="shared" si="12"/>
        <v>0</v>
      </c>
      <c r="AN34" s="224">
        <f t="shared" si="12"/>
        <v>0</v>
      </c>
      <c r="AO34" s="224">
        <f t="shared" si="12"/>
        <v>0</v>
      </c>
      <c r="AP34" s="224">
        <f t="shared" si="12"/>
        <v>0</v>
      </c>
      <c r="AQ34" s="224">
        <f t="shared" si="12"/>
        <v>0</v>
      </c>
      <c r="AR34" s="224">
        <f t="shared" si="12"/>
        <v>0</v>
      </c>
      <c r="AS34" s="224">
        <f t="shared" si="12"/>
        <v>0</v>
      </c>
      <c r="AT34" s="224">
        <f t="shared" si="12"/>
        <v>0</v>
      </c>
      <c r="AU34" s="224">
        <f t="shared" si="12"/>
        <v>0</v>
      </c>
      <c r="AV34" s="224">
        <f t="shared" si="12"/>
        <v>0</v>
      </c>
      <c r="AW34" s="224">
        <f t="shared" si="12"/>
        <v>0</v>
      </c>
      <c r="AX34" s="224">
        <f t="shared" si="12"/>
        <v>0</v>
      </c>
      <c r="AY34" s="224">
        <f t="shared" si="12"/>
        <v>0</v>
      </c>
      <c r="AZ34" s="224">
        <f t="shared" si="12"/>
        <v>0</v>
      </c>
      <c r="BA34" s="224">
        <f t="shared" si="12"/>
        <v>0</v>
      </c>
      <c r="BB34" s="224">
        <f t="shared" si="12"/>
        <v>0</v>
      </c>
      <c r="BC34" s="224">
        <f t="shared" si="12"/>
        <v>0</v>
      </c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  <c r="CM34" s="199"/>
      <c r="CN34" s="199"/>
      <c r="CO34" s="199"/>
      <c r="CP34" s="199"/>
      <c r="CQ34" s="199"/>
      <c r="CR34" s="199"/>
      <c r="CS34" s="199"/>
      <c r="CT34" s="199"/>
      <c r="CU34" s="199"/>
      <c r="CV34" s="199"/>
      <c r="CW34" s="199"/>
      <c r="CX34" s="199"/>
      <c r="CY34" s="199"/>
      <c r="CZ34" s="199"/>
      <c r="DA34" s="199"/>
      <c r="DB34" s="199"/>
      <c r="DC34" s="199"/>
      <c r="DD34" s="199"/>
      <c r="DE34" s="199"/>
      <c r="DF34" s="199"/>
      <c r="DG34" s="199"/>
      <c r="DH34" s="199"/>
      <c r="DI34" s="199"/>
      <c r="DJ34" s="199"/>
    </row>
    <row r="35" spans="1:114" s="239" customFormat="1" ht="22.5" customHeight="1" thickBot="1" thickTop="1">
      <c r="A35" s="586" t="s">
        <v>342</v>
      </c>
      <c r="B35" s="587"/>
      <c r="C35" s="415">
        <f>SUM(C23,C34)</f>
        <v>4</v>
      </c>
      <c r="D35" s="415">
        <f>SUM(D23,D34)</f>
        <v>4</v>
      </c>
      <c r="E35" s="415">
        <f>SUM(E20:E33)</f>
        <v>0</v>
      </c>
      <c r="F35" s="415">
        <f>SUM(F20:F33)</f>
        <v>0</v>
      </c>
      <c r="G35" s="415">
        <f>SUM(G20:G33)</f>
        <v>0</v>
      </c>
      <c r="H35" s="415"/>
      <c r="I35" s="416">
        <f aca="true" t="shared" si="13" ref="I35:Q35">I23+I34</f>
        <v>30</v>
      </c>
      <c r="J35" s="415">
        <f t="shared" si="13"/>
        <v>900</v>
      </c>
      <c r="K35" s="415">
        <f t="shared" si="13"/>
        <v>86</v>
      </c>
      <c r="L35" s="415">
        <f t="shared" si="13"/>
        <v>54</v>
      </c>
      <c r="M35" s="415">
        <f t="shared" si="13"/>
        <v>12</v>
      </c>
      <c r="N35" s="415">
        <f t="shared" si="13"/>
        <v>20</v>
      </c>
      <c r="O35" s="415">
        <f t="shared" si="13"/>
        <v>814</v>
      </c>
      <c r="P35" s="415">
        <f t="shared" si="13"/>
        <v>0</v>
      </c>
      <c r="Q35" s="415">
        <f t="shared" si="13"/>
        <v>0</v>
      </c>
      <c r="R35" s="415">
        <f>SUM(R20:R33)</f>
        <v>0</v>
      </c>
      <c r="S35" s="415">
        <f aca="true" t="shared" si="14" ref="S35:AI35">S23+S34</f>
        <v>0</v>
      </c>
      <c r="T35" s="415">
        <f t="shared" si="14"/>
        <v>0</v>
      </c>
      <c r="U35" s="415">
        <f t="shared" si="14"/>
        <v>0</v>
      </c>
      <c r="V35" s="415">
        <f t="shared" si="14"/>
        <v>0</v>
      </c>
      <c r="W35" s="415">
        <f t="shared" si="14"/>
        <v>0</v>
      </c>
      <c r="X35" s="415">
        <f t="shared" si="14"/>
        <v>0</v>
      </c>
      <c r="Y35" s="415">
        <f t="shared" si="14"/>
        <v>0</v>
      </c>
      <c r="Z35" s="415">
        <f t="shared" si="14"/>
        <v>36</v>
      </c>
      <c r="AA35" s="415">
        <f t="shared" si="14"/>
        <v>8</v>
      </c>
      <c r="AB35" s="415">
        <f t="shared" si="14"/>
        <v>12</v>
      </c>
      <c r="AC35" s="415">
        <f t="shared" si="14"/>
        <v>512</v>
      </c>
      <c r="AD35" s="415">
        <f t="shared" si="14"/>
        <v>19</v>
      </c>
      <c r="AE35" s="415">
        <f t="shared" si="14"/>
        <v>18</v>
      </c>
      <c r="AF35" s="415">
        <f t="shared" si="14"/>
        <v>4</v>
      </c>
      <c r="AG35" s="415">
        <f t="shared" si="14"/>
        <v>8</v>
      </c>
      <c r="AH35" s="415">
        <f t="shared" si="14"/>
        <v>300</v>
      </c>
      <c r="AI35" s="415">
        <f t="shared" si="14"/>
        <v>11</v>
      </c>
      <c r="AJ35" s="415">
        <f>AJ23+AJ34</f>
        <v>0</v>
      </c>
      <c r="AK35" s="415">
        <f>AK23+AK34</f>
        <v>0</v>
      </c>
      <c r="AL35" s="415"/>
      <c r="AM35" s="415">
        <f aca="true" t="shared" si="15" ref="AM35:AX35">AM23+AM34</f>
        <v>0</v>
      </c>
      <c r="AN35" s="415">
        <f t="shared" si="15"/>
        <v>0</v>
      </c>
      <c r="AO35" s="415">
        <f t="shared" si="15"/>
        <v>0</v>
      </c>
      <c r="AP35" s="415">
        <f t="shared" si="15"/>
        <v>0</v>
      </c>
      <c r="AQ35" s="415">
        <f t="shared" si="15"/>
        <v>0</v>
      </c>
      <c r="AR35" s="415">
        <f t="shared" si="15"/>
        <v>0</v>
      </c>
      <c r="AS35" s="415">
        <f t="shared" si="15"/>
        <v>0</v>
      </c>
      <c r="AT35" s="415">
        <f t="shared" si="15"/>
        <v>0</v>
      </c>
      <c r="AU35" s="415">
        <f t="shared" si="15"/>
        <v>0</v>
      </c>
      <c r="AV35" s="415">
        <f t="shared" si="15"/>
        <v>0</v>
      </c>
      <c r="AW35" s="415">
        <f t="shared" si="15"/>
        <v>0</v>
      </c>
      <c r="AX35" s="415">
        <f t="shared" si="15"/>
        <v>0</v>
      </c>
      <c r="AY35" s="415">
        <f>SUM(AY20:AY33)</f>
        <v>0</v>
      </c>
      <c r="AZ35" s="415">
        <f>SUM(AZ20:AZ33)</f>
        <v>0</v>
      </c>
      <c r="BA35" s="415">
        <f>SUM(BA20:BA33)</f>
        <v>0</v>
      </c>
      <c r="BB35" s="415"/>
      <c r="BC35" s="415">
        <f>SUM(BC20:BC33)</f>
        <v>0</v>
      </c>
      <c r="BD35" s="230"/>
      <c r="BE35" s="230"/>
      <c r="BF35" s="230"/>
      <c r="BG35" s="230"/>
      <c r="BH35" s="230"/>
      <c r="BI35" s="230"/>
      <c r="BJ35" s="230"/>
      <c r="BK35" s="230"/>
      <c r="BL35" s="230"/>
      <c r="BM35" s="230"/>
      <c r="BN35" s="230"/>
      <c r="BO35" s="230"/>
      <c r="BP35" s="230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0"/>
      <c r="CC35" s="230"/>
      <c r="CD35" s="230"/>
      <c r="CE35" s="230"/>
      <c r="CF35" s="230"/>
      <c r="CG35" s="230"/>
      <c r="CH35" s="230"/>
      <c r="CI35" s="230"/>
      <c r="CJ35" s="230"/>
      <c r="CK35" s="230"/>
      <c r="CL35" s="230"/>
      <c r="CM35" s="230"/>
      <c r="CN35" s="230"/>
      <c r="CO35" s="230"/>
      <c r="CP35" s="230"/>
      <c r="CQ35" s="230"/>
      <c r="CR35" s="230"/>
      <c r="CS35" s="230"/>
      <c r="CT35" s="230"/>
      <c r="CU35" s="230"/>
      <c r="CV35" s="230"/>
      <c r="CW35" s="230"/>
      <c r="CX35" s="230"/>
      <c r="CY35" s="230"/>
      <c r="CZ35" s="230"/>
      <c r="DA35" s="230"/>
      <c r="DB35" s="230"/>
      <c r="DC35" s="230"/>
      <c r="DD35" s="230"/>
      <c r="DE35" s="230"/>
      <c r="DF35" s="230"/>
      <c r="DG35" s="230"/>
      <c r="DH35" s="230"/>
      <c r="DI35" s="230"/>
      <c r="DJ35" s="230"/>
    </row>
    <row r="36" spans="1:114" ht="22.5" customHeight="1" thickTop="1">
      <c r="A36" s="376" t="s">
        <v>348</v>
      </c>
      <c r="B36" s="377"/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77"/>
      <c r="T36" s="377"/>
      <c r="U36" s="377"/>
      <c r="V36" s="377"/>
      <c r="W36" s="377"/>
      <c r="X36" s="377"/>
      <c r="Y36" s="377"/>
      <c r="Z36" s="377"/>
      <c r="AA36" s="377"/>
      <c r="AB36" s="377"/>
      <c r="AC36" s="377"/>
      <c r="AD36" s="377"/>
      <c r="AE36" s="377"/>
      <c r="AF36" s="377"/>
      <c r="AG36" s="377"/>
      <c r="AH36" s="377"/>
      <c r="AI36" s="377"/>
      <c r="AJ36" s="377"/>
      <c r="AK36" s="377"/>
      <c r="AL36" s="377"/>
      <c r="AM36" s="377"/>
      <c r="AN36" s="377"/>
      <c r="AO36" s="377"/>
      <c r="AP36" s="377"/>
      <c r="AQ36" s="377"/>
      <c r="AR36" s="377"/>
      <c r="AS36" s="377"/>
      <c r="AT36" s="377"/>
      <c r="AU36" s="377"/>
      <c r="AV36" s="377"/>
      <c r="AW36" s="377"/>
      <c r="AX36" s="377"/>
      <c r="AY36" s="377"/>
      <c r="AZ36" s="377"/>
      <c r="BA36" s="377"/>
      <c r="BB36" s="377"/>
      <c r="BC36" s="377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199"/>
      <c r="CG36" s="199"/>
      <c r="CH36" s="199"/>
      <c r="CI36" s="199"/>
      <c r="CJ36" s="199"/>
      <c r="CK36" s="199"/>
      <c r="CL36" s="199"/>
      <c r="CM36" s="199"/>
      <c r="CN36" s="199"/>
      <c r="CO36" s="199"/>
      <c r="CP36" s="199"/>
      <c r="CQ36" s="199"/>
      <c r="CR36" s="199"/>
      <c r="CS36" s="199"/>
      <c r="CT36" s="199"/>
      <c r="CU36" s="199"/>
      <c r="CV36" s="199"/>
      <c r="CW36" s="199"/>
      <c r="CX36" s="199"/>
      <c r="CY36" s="199"/>
      <c r="CZ36" s="199"/>
      <c r="DA36" s="199"/>
      <c r="DB36" s="199"/>
      <c r="DC36" s="199"/>
      <c r="DD36" s="199"/>
      <c r="DE36" s="199"/>
      <c r="DF36" s="199"/>
      <c r="DG36" s="199"/>
      <c r="DH36" s="199"/>
      <c r="DI36" s="199"/>
      <c r="DJ36" s="199"/>
    </row>
    <row r="37" spans="1:114" ht="22.5" customHeight="1" thickBot="1">
      <c r="A37" s="211" t="s">
        <v>386</v>
      </c>
      <c r="B37" s="227" t="s">
        <v>387</v>
      </c>
      <c r="C37" s="212"/>
      <c r="D37" s="212">
        <v>1</v>
      </c>
      <c r="E37" s="212"/>
      <c r="F37" s="212"/>
      <c r="G37" s="212"/>
      <c r="H37" s="212"/>
      <c r="I37" s="207">
        <v>3</v>
      </c>
      <c r="J37" s="364">
        <f>SUM(K37,O37)</f>
        <v>90</v>
      </c>
      <c r="K37" s="365">
        <f>SUM(L37:N37)</f>
        <v>8</v>
      </c>
      <c r="L37" s="366">
        <f>P37+U37+Z37+AE37+AJ37+AO37+AT37</f>
        <v>0</v>
      </c>
      <c r="M37" s="366">
        <f>Q37+V37+AA37+AF37+AK37+AP37+AU37</f>
        <v>8</v>
      </c>
      <c r="N37" s="366">
        <f>R37+W37+AB37+AG37+AL37+AQ37+AV37</f>
        <v>0</v>
      </c>
      <c r="O37" s="367">
        <f>S37+X37+AC37+AH37+AM37+AR37+AW37</f>
        <v>82</v>
      </c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33"/>
      <c r="AF37" s="233"/>
      <c r="AG37" s="233"/>
      <c r="AH37" s="233"/>
      <c r="AI37" s="23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33"/>
      <c r="AU37" s="233">
        <v>8</v>
      </c>
      <c r="AV37" s="233"/>
      <c r="AW37" s="233">
        <v>82</v>
      </c>
      <c r="AX37" s="233">
        <v>3</v>
      </c>
      <c r="AY37" s="213"/>
      <c r="AZ37" s="213"/>
      <c r="BA37" s="213"/>
      <c r="BB37" s="213"/>
      <c r="BC37" s="213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199"/>
      <c r="CM37" s="199"/>
      <c r="CN37" s="199"/>
      <c r="CO37" s="199"/>
      <c r="CP37" s="199"/>
      <c r="CQ37" s="199"/>
      <c r="CR37" s="199"/>
      <c r="CS37" s="199"/>
      <c r="CT37" s="199"/>
      <c r="CU37" s="199"/>
      <c r="CV37" s="199"/>
      <c r="CW37" s="199"/>
      <c r="CX37" s="199"/>
      <c r="CY37" s="199"/>
      <c r="CZ37" s="199"/>
      <c r="DA37" s="199"/>
      <c r="DB37" s="199"/>
      <c r="DC37" s="199"/>
      <c r="DD37" s="199"/>
      <c r="DE37" s="199"/>
      <c r="DF37" s="199"/>
      <c r="DG37" s="199"/>
      <c r="DH37" s="199"/>
      <c r="DI37" s="199"/>
      <c r="DJ37" s="199"/>
    </row>
    <row r="38" spans="1:114" ht="22.5" customHeight="1" thickBot="1" thickTop="1">
      <c r="A38" s="586" t="s">
        <v>352</v>
      </c>
      <c r="B38" s="587"/>
      <c r="C38" s="209"/>
      <c r="D38" s="210">
        <v>1</v>
      </c>
      <c r="E38" s="209">
        <f>SUM(E37:E37)</f>
        <v>0</v>
      </c>
      <c r="F38" s="209">
        <f>SUM(F37:F37)</f>
        <v>0</v>
      </c>
      <c r="G38" s="209">
        <f>SUM(G37:G37)</f>
        <v>0</v>
      </c>
      <c r="H38" s="209"/>
      <c r="I38" s="209">
        <f aca="true" t="shared" si="16" ref="I38:AG38">SUM(I37:I37)</f>
        <v>3</v>
      </c>
      <c r="J38" s="209">
        <f t="shared" si="16"/>
        <v>90</v>
      </c>
      <c r="K38" s="209">
        <f t="shared" si="16"/>
        <v>8</v>
      </c>
      <c r="L38" s="209">
        <f t="shared" si="16"/>
        <v>0</v>
      </c>
      <c r="M38" s="209">
        <f t="shared" si="16"/>
        <v>8</v>
      </c>
      <c r="N38" s="209">
        <f t="shared" si="16"/>
        <v>0</v>
      </c>
      <c r="O38" s="209">
        <f t="shared" si="16"/>
        <v>82</v>
      </c>
      <c r="P38" s="209">
        <f t="shared" si="16"/>
        <v>0</v>
      </c>
      <c r="Q38" s="209">
        <f t="shared" si="16"/>
        <v>0</v>
      </c>
      <c r="R38" s="209">
        <f t="shared" si="16"/>
        <v>0</v>
      </c>
      <c r="S38" s="209">
        <f t="shared" si="16"/>
        <v>0</v>
      </c>
      <c r="T38" s="209">
        <f t="shared" si="16"/>
        <v>0</v>
      </c>
      <c r="U38" s="209">
        <f t="shared" si="16"/>
        <v>0</v>
      </c>
      <c r="V38" s="209">
        <f t="shared" si="16"/>
        <v>0</v>
      </c>
      <c r="W38" s="209">
        <f t="shared" si="16"/>
        <v>0</v>
      </c>
      <c r="X38" s="209">
        <f t="shared" si="16"/>
        <v>0</v>
      </c>
      <c r="Y38" s="209">
        <f t="shared" si="16"/>
        <v>0</v>
      </c>
      <c r="Z38" s="209">
        <f t="shared" si="16"/>
        <v>0</v>
      </c>
      <c r="AA38" s="209">
        <f t="shared" si="16"/>
        <v>0</v>
      </c>
      <c r="AB38" s="209">
        <f t="shared" si="16"/>
        <v>0</v>
      </c>
      <c r="AC38" s="209">
        <f t="shared" si="16"/>
        <v>0</v>
      </c>
      <c r="AD38" s="209">
        <f t="shared" si="16"/>
        <v>0</v>
      </c>
      <c r="AE38" s="209">
        <f t="shared" si="16"/>
        <v>0</v>
      </c>
      <c r="AF38" s="209">
        <f t="shared" si="16"/>
        <v>0</v>
      </c>
      <c r="AG38" s="209">
        <f t="shared" si="16"/>
        <v>0</v>
      </c>
      <c r="AH38" s="209"/>
      <c r="AI38" s="209">
        <f>SUM(AI37:AI37)</f>
        <v>0</v>
      </c>
      <c r="AJ38" s="209">
        <f>SUM(AJ37:AJ37)</f>
        <v>0</v>
      </c>
      <c r="AK38" s="209">
        <f>SUM(AK37:AK37)</f>
        <v>0</v>
      </c>
      <c r="AL38" s="209">
        <f>SUM(AL37:AL37)</f>
        <v>0</v>
      </c>
      <c r="AM38" s="209"/>
      <c r="AN38" s="209">
        <f>SUM(AN37:AN37)</f>
        <v>0</v>
      </c>
      <c r="AO38" s="209">
        <f>SUM(AO37:AO37)</f>
        <v>0</v>
      </c>
      <c r="AP38" s="209">
        <f>SUM(AP37:AP37)</f>
        <v>0</v>
      </c>
      <c r="AQ38" s="209">
        <f>SUM(AQ37:AQ37)</f>
        <v>0</v>
      </c>
      <c r="AR38" s="209"/>
      <c r="AS38" s="209">
        <f>SUM(AS37:AS37)</f>
        <v>0</v>
      </c>
      <c r="AT38" s="341">
        <f>SUM(AT37:AT37)</f>
        <v>0</v>
      </c>
      <c r="AU38" s="341">
        <f>SUM(AU37:AU37)</f>
        <v>8</v>
      </c>
      <c r="AV38" s="341">
        <f>SUM(AV37:AV37)</f>
        <v>0</v>
      </c>
      <c r="AW38" s="341">
        <v>82</v>
      </c>
      <c r="AX38" s="341">
        <f>SUM(AX37:AX37)</f>
        <v>3</v>
      </c>
      <c r="AY38" s="209">
        <f>SUM(AY37:AY37)</f>
        <v>0</v>
      </c>
      <c r="AZ38" s="209">
        <f>SUM(AZ37:AZ37)</f>
        <v>0</v>
      </c>
      <c r="BA38" s="209">
        <f>SUM(BA37:BA37)</f>
        <v>0</v>
      </c>
      <c r="BB38" s="209"/>
      <c r="BC38" s="209">
        <f>SUM(BC37:BC37)</f>
        <v>0</v>
      </c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199"/>
      <c r="CM38" s="199"/>
      <c r="CN38" s="199"/>
      <c r="CO38" s="199"/>
      <c r="CP38" s="199"/>
      <c r="CQ38" s="199"/>
      <c r="CR38" s="199"/>
      <c r="CS38" s="199"/>
      <c r="CT38" s="199"/>
      <c r="CU38" s="199"/>
      <c r="CV38" s="199"/>
      <c r="CW38" s="199"/>
      <c r="CX38" s="199"/>
      <c r="CY38" s="199"/>
      <c r="CZ38" s="199"/>
      <c r="DA38" s="199"/>
      <c r="DB38" s="199"/>
      <c r="DC38" s="199"/>
      <c r="DD38" s="199"/>
      <c r="DE38" s="199"/>
      <c r="DF38" s="199"/>
      <c r="DG38" s="199"/>
      <c r="DH38" s="199"/>
      <c r="DI38" s="199"/>
      <c r="DJ38" s="199"/>
    </row>
    <row r="39" spans="1:114" ht="22.5" customHeight="1" hidden="1" thickBot="1" thickTop="1">
      <c r="A39" s="376" t="s">
        <v>349</v>
      </c>
      <c r="B39" s="377"/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/>
      <c r="AE39" s="377"/>
      <c r="AF39" s="377"/>
      <c r="AG39" s="377"/>
      <c r="AH39" s="377"/>
      <c r="AI39" s="377"/>
      <c r="AJ39" s="377"/>
      <c r="AK39" s="377"/>
      <c r="AL39" s="377"/>
      <c r="AM39" s="377"/>
      <c r="AN39" s="377"/>
      <c r="AO39" s="377"/>
      <c r="AP39" s="377"/>
      <c r="AQ39" s="377"/>
      <c r="AR39" s="377"/>
      <c r="AS39" s="377"/>
      <c r="AT39" s="377"/>
      <c r="AU39" s="377"/>
      <c r="AV39" s="377"/>
      <c r="AW39" s="377"/>
      <c r="AX39" s="377"/>
      <c r="AY39" s="377"/>
      <c r="AZ39" s="377"/>
      <c r="BA39" s="377"/>
      <c r="BB39" s="377"/>
      <c r="BC39" s="377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99"/>
      <c r="CM39" s="199"/>
      <c r="CN39" s="199"/>
      <c r="CO39" s="199"/>
      <c r="CP39" s="199"/>
      <c r="CQ39" s="199"/>
      <c r="CR39" s="199"/>
      <c r="CS39" s="199"/>
      <c r="CT39" s="199"/>
      <c r="CU39" s="199"/>
      <c r="CV39" s="199"/>
      <c r="CW39" s="199"/>
      <c r="CX39" s="199"/>
      <c r="CY39" s="199"/>
      <c r="CZ39" s="199"/>
      <c r="DA39" s="199"/>
      <c r="DB39" s="199"/>
      <c r="DC39" s="199"/>
      <c r="DD39" s="199"/>
      <c r="DE39" s="199"/>
      <c r="DF39" s="199"/>
      <c r="DG39" s="199"/>
      <c r="DH39" s="199"/>
      <c r="DI39" s="199"/>
      <c r="DJ39" s="199"/>
    </row>
    <row r="40" spans="1:114" ht="22.5" customHeight="1" hidden="1" thickBot="1" thickTop="1">
      <c r="A40" s="211"/>
      <c r="B40" s="227"/>
      <c r="C40" s="212"/>
      <c r="D40" s="212"/>
      <c r="E40" s="212"/>
      <c r="F40" s="212"/>
      <c r="G40" s="212"/>
      <c r="H40" s="212"/>
      <c r="I40" s="207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33"/>
      <c r="AF40" s="233"/>
      <c r="AG40" s="233"/>
      <c r="AH40" s="233"/>
      <c r="AI40" s="23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33"/>
      <c r="AU40" s="233"/>
      <c r="AV40" s="233"/>
      <c r="AW40" s="233"/>
      <c r="AX40" s="233"/>
      <c r="AY40" s="213"/>
      <c r="AZ40" s="213"/>
      <c r="BA40" s="213"/>
      <c r="BB40" s="213"/>
      <c r="BC40" s="213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199"/>
      <c r="DJ40" s="199"/>
    </row>
    <row r="41" spans="1:114" ht="22.5" customHeight="1" hidden="1" thickBot="1" thickTop="1">
      <c r="A41" s="214"/>
      <c r="B41" s="225"/>
      <c r="C41" s="215"/>
      <c r="D41" s="215"/>
      <c r="E41" s="215"/>
      <c r="F41" s="215"/>
      <c r="G41" s="215"/>
      <c r="H41" s="215"/>
      <c r="I41" s="207"/>
      <c r="J41" s="213"/>
      <c r="K41" s="213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34"/>
      <c r="AF41" s="234"/>
      <c r="AG41" s="234"/>
      <c r="AH41" s="234"/>
      <c r="AI41" s="234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34"/>
      <c r="AU41" s="234"/>
      <c r="AV41" s="234"/>
      <c r="AW41" s="234"/>
      <c r="AX41" s="234"/>
      <c r="AY41" s="216"/>
      <c r="AZ41" s="216"/>
      <c r="BA41" s="216"/>
      <c r="BB41" s="216"/>
      <c r="BC41" s="216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199"/>
      <c r="DA41" s="199"/>
      <c r="DB41" s="199"/>
      <c r="DC41" s="199"/>
      <c r="DD41" s="199"/>
      <c r="DE41" s="199"/>
      <c r="DF41" s="199"/>
      <c r="DG41" s="199"/>
      <c r="DH41" s="199"/>
      <c r="DI41" s="199"/>
      <c r="DJ41" s="199"/>
    </row>
    <row r="42" spans="1:114" ht="22.5" customHeight="1" hidden="1" thickBot="1" thickTop="1">
      <c r="A42" s="586" t="s">
        <v>353</v>
      </c>
      <c r="B42" s="587"/>
      <c r="C42" s="209"/>
      <c r="D42" s="210"/>
      <c r="E42" s="209">
        <f aca="true" t="shared" si="17" ref="E42:AS42">SUM(E40:E41)</f>
        <v>0</v>
      </c>
      <c r="F42" s="209">
        <f t="shared" si="17"/>
        <v>0</v>
      </c>
      <c r="G42" s="209">
        <f t="shared" si="17"/>
        <v>0</v>
      </c>
      <c r="H42" s="209"/>
      <c r="I42" s="209">
        <f t="shared" si="17"/>
        <v>0</v>
      </c>
      <c r="J42" s="209">
        <f t="shared" si="17"/>
        <v>0</v>
      </c>
      <c r="K42" s="209">
        <f t="shared" si="17"/>
        <v>0</v>
      </c>
      <c r="L42" s="209">
        <f t="shared" si="17"/>
        <v>0</v>
      </c>
      <c r="M42" s="209">
        <f t="shared" si="17"/>
        <v>0</v>
      </c>
      <c r="N42" s="209">
        <f t="shared" si="17"/>
        <v>0</v>
      </c>
      <c r="O42" s="209">
        <f t="shared" si="17"/>
        <v>0</v>
      </c>
      <c r="P42" s="209">
        <f t="shared" si="17"/>
        <v>0</v>
      </c>
      <c r="Q42" s="209">
        <f t="shared" si="17"/>
        <v>0</v>
      </c>
      <c r="R42" s="209">
        <f t="shared" si="17"/>
        <v>0</v>
      </c>
      <c r="S42" s="209">
        <f>SUM(S40:S41)</f>
        <v>0</v>
      </c>
      <c r="T42" s="209">
        <f t="shared" si="17"/>
        <v>0</v>
      </c>
      <c r="U42" s="209">
        <f t="shared" si="17"/>
        <v>0</v>
      </c>
      <c r="V42" s="209">
        <f t="shared" si="17"/>
        <v>0</v>
      </c>
      <c r="W42" s="209">
        <f t="shared" si="17"/>
        <v>0</v>
      </c>
      <c r="X42" s="209">
        <f t="shared" si="17"/>
        <v>0</v>
      </c>
      <c r="Y42" s="209">
        <f t="shared" si="17"/>
        <v>0</v>
      </c>
      <c r="Z42" s="209">
        <f t="shared" si="17"/>
        <v>0</v>
      </c>
      <c r="AA42" s="209">
        <f t="shared" si="17"/>
        <v>0</v>
      </c>
      <c r="AB42" s="209">
        <f t="shared" si="17"/>
        <v>0</v>
      </c>
      <c r="AC42" s="209">
        <f>SUM(AC40:AC41)</f>
        <v>0</v>
      </c>
      <c r="AD42" s="209">
        <f t="shared" si="17"/>
        <v>0</v>
      </c>
      <c r="AE42" s="209">
        <f t="shared" si="17"/>
        <v>0</v>
      </c>
      <c r="AF42" s="209">
        <f t="shared" si="17"/>
        <v>0</v>
      </c>
      <c r="AG42" s="209">
        <f t="shared" si="17"/>
        <v>0</v>
      </c>
      <c r="AH42" s="209"/>
      <c r="AI42" s="209">
        <f t="shared" si="17"/>
        <v>0</v>
      </c>
      <c r="AJ42" s="209">
        <f t="shared" si="17"/>
        <v>0</v>
      </c>
      <c r="AK42" s="209">
        <f t="shared" si="17"/>
        <v>0</v>
      </c>
      <c r="AL42" s="209">
        <f t="shared" si="17"/>
        <v>0</v>
      </c>
      <c r="AM42" s="209"/>
      <c r="AN42" s="209">
        <f t="shared" si="17"/>
        <v>0</v>
      </c>
      <c r="AO42" s="209">
        <f t="shared" si="17"/>
        <v>0</v>
      </c>
      <c r="AP42" s="209">
        <f t="shared" si="17"/>
        <v>0</v>
      </c>
      <c r="AQ42" s="209">
        <f t="shared" si="17"/>
        <v>0</v>
      </c>
      <c r="AR42" s="209"/>
      <c r="AS42" s="209">
        <f t="shared" si="17"/>
        <v>0</v>
      </c>
      <c r="AT42" s="341">
        <f aca="true" t="shared" si="18" ref="AT42:BC42">SUM(AT40:AT41)</f>
        <v>0</v>
      </c>
      <c r="AU42" s="341">
        <f t="shared" si="18"/>
        <v>0</v>
      </c>
      <c r="AV42" s="341">
        <f t="shared" si="18"/>
        <v>0</v>
      </c>
      <c r="AW42" s="341"/>
      <c r="AX42" s="341">
        <f t="shared" si="18"/>
        <v>0</v>
      </c>
      <c r="AY42" s="209">
        <f t="shared" si="18"/>
        <v>0</v>
      </c>
      <c r="AZ42" s="209">
        <f t="shared" si="18"/>
        <v>0</v>
      </c>
      <c r="BA42" s="209">
        <f t="shared" si="18"/>
        <v>0</v>
      </c>
      <c r="BB42" s="209"/>
      <c r="BC42" s="209">
        <f t="shared" si="18"/>
        <v>0</v>
      </c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</row>
    <row r="43" spans="1:114" ht="22.5" customHeight="1" thickBot="1" thickTop="1">
      <c r="A43" s="586" t="s">
        <v>277</v>
      </c>
      <c r="B43" s="587"/>
      <c r="C43" s="414">
        <f>C17+C35+C38+C42</f>
        <v>7</v>
      </c>
      <c r="D43" s="414">
        <f>D17+D35+D38+D42</f>
        <v>11</v>
      </c>
      <c r="E43" s="414">
        <f>E17+E35+E38+E42</f>
        <v>0</v>
      </c>
      <c r="F43" s="414">
        <f>F17+F35+F38+F42</f>
        <v>0</v>
      </c>
      <c r="G43" s="414">
        <f>G17+G35+G38+G42</f>
        <v>0</v>
      </c>
      <c r="H43" s="414"/>
      <c r="I43" s="414">
        <f aca="true" t="shared" si="19" ref="I43:BB43">I17+I35+I38+I42</f>
        <v>60</v>
      </c>
      <c r="J43" s="414">
        <f t="shared" si="19"/>
        <v>1800</v>
      </c>
      <c r="K43" s="414">
        <f t="shared" si="19"/>
        <v>174</v>
      </c>
      <c r="L43" s="414">
        <f t="shared" si="19"/>
        <v>82</v>
      </c>
      <c r="M43" s="414">
        <f t="shared" si="19"/>
        <v>62</v>
      </c>
      <c r="N43" s="414">
        <f t="shared" si="19"/>
        <v>30</v>
      </c>
      <c r="O43" s="414">
        <f t="shared" si="19"/>
        <v>1626</v>
      </c>
      <c r="P43" s="414">
        <f t="shared" si="19"/>
        <v>12</v>
      </c>
      <c r="Q43" s="414">
        <f t="shared" si="19"/>
        <v>14</v>
      </c>
      <c r="R43" s="414">
        <f t="shared" si="19"/>
        <v>4</v>
      </c>
      <c r="S43" s="414">
        <f t="shared" si="19"/>
        <v>240</v>
      </c>
      <c r="T43" s="414">
        <f t="shared" si="19"/>
        <v>9</v>
      </c>
      <c r="U43" s="414">
        <f t="shared" si="19"/>
        <v>12</v>
      </c>
      <c r="V43" s="414">
        <f t="shared" si="19"/>
        <v>12</v>
      </c>
      <c r="W43" s="414">
        <f t="shared" si="19"/>
        <v>4</v>
      </c>
      <c r="X43" s="414">
        <f t="shared" si="19"/>
        <v>242</v>
      </c>
      <c r="Y43" s="414">
        <f t="shared" si="19"/>
        <v>9</v>
      </c>
      <c r="Z43" s="414">
        <f t="shared" si="19"/>
        <v>40</v>
      </c>
      <c r="AA43" s="414">
        <f t="shared" si="19"/>
        <v>16</v>
      </c>
      <c r="AB43" s="414">
        <f t="shared" si="19"/>
        <v>14</v>
      </c>
      <c r="AC43" s="414">
        <f t="shared" si="19"/>
        <v>678</v>
      </c>
      <c r="AD43" s="414">
        <f t="shared" si="19"/>
        <v>25</v>
      </c>
      <c r="AE43" s="414">
        <f t="shared" si="19"/>
        <v>18</v>
      </c>
      <c r="AF43" s="414">
        <f t="shared" si="19"/>
        <v>12</v>
      </c>
      <c r="AG43" s="414">
        <f t="shared" si="19"/>
        <v>8</v>
      </c>
      <c r="AH43" s="414">
        <f t="shared" si="19"/>
        <v>370</v>
      </c>
      <c r="AI43" s="414">
        <f t="shared" si="19"/>
        <v>14</v>
      </c>
      <c r="AJ43" s="414">
        <f t="shared" si="19"/>
        <v>0</v>
      </c>
      <c r="AK43" s="414">
        <f t="shared" si="19"/>
        <v>0</v>
      </c>
      <c r="AL43" s="414">
        <f t="shared" si="19"/>
        <v>0</v>
      </c>
      <c r="AM43" s="414">
        <f t="shared" si="19"/>
        <v>0</v>
      </c>
      <c r="AN43" s="414">
        <f t="shared" si="19"/>
        <v>0</v>
      </c>
      <c r="AO43" s="414">
        <f t="shared" si="19"/>
        <v>0</v>
      </c>
      <c r="AP43" s="414">
        <f t="shared" si="19"/>
        <v>0</v>
      </c>
      <c r="AQ43" s="414">
        <f t="shared" si="19"/>
        <v>0</v>
      </c>
      <c r="AR43" s="414">
        <f t="shared" si="19"/>
        <v>0</v>
      </c>
      <c r="AS43" s="414">
        <f t="shared" si="19"/>
        <v>0</v>
      </c>
      <c r="AT43" s="414">
        <f t="shared" si="19"/>
        <v>0</v>
      </c>
      <c r="AU43" s="415">
        <f t="shared" si="19"/>
        <v>8</v>
      </c>
      <c r="AV43" s="415">
        <f t="shared" si="19"/>
        <v>0</v>
      </c>
      <c r="AW43" s="415">
        <f t="shared" si="19"/>
        <v>82</v>
      </c>
      <c r="AX43" s="414">
        <f t="shared" si="19"/>
        <v>3</v>
      </c>
      <c r="AY43" s="415">
        <f t="shared" si="19"/>
        <v>0</v>
      </c>
      <c r="AZ43" s="414">
        <f t="shared" si="19"/>
        <v>0</v>
      </c>
      <c r="BA43" s="414">
        <f t="shared" si="19"/>
        <v>0</v>
      </c>
      <c r="BB43" s="414">
        <f t="shared" si="19"/>
        <v>0</v>
      </c>
      <c r="BC43" s="226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9"/>
      <c r="BQ43" s="199"/>
      <c r="BR43" s="199"/>
      <c r="BS43" s="199"/>
      <c r="BT43" s="199"/>
      <c r="BU43" s="199"/>
      <c r="BV43" s="199"/>
      <c r="BW43" s="199"/>
      <c r="BX43" s="199"/>
      <c r="BY43" s="199"/>
      <c r="BZ43" s="199"/>
      <c r="CA43" s="199"/>
      <c r="CB43" s="199"/>
      <c r="CC43" s="199"/>
      <c r="CD43" s="199"/>
      <c r="CE43" s="199"/>
      <c r="CF43" s="199"/>
      <c r="CG43" s="199"/>
      <c r="CH43" s="199"/>
      <c r="CI43" s="199"/>
      <c r="CJ43" s="199"/>
      <c r="CK43" s="199"/>
      <c r="CL43" s="199"/>
      <c r="CM43" s="199"/>
      <c r="CN43" s="199"/>
      <c r="CO43" s="199"/>
      <c r="CP43" s="199"/>
      <c r="CQ43" s="199"/>
      <c r="CR43" s="199"/>
      <c r="CS43" s="199"/>
      <c r="CT43" s="199"/>
      <c r="CU43" s="199"/>
      <c r="CV43" s="199"/>
      <c r="CW43" s="199"/>
      <c r="CX43" s="199"/>
      <c r="CY43" s="199"/>
      <c r="CZ43" s="199"/>
      <c r="DA43" s="199"/>
      <c r="DB43" s="199"/>
      <c r="DC43" s="199"/>
      <c r="DD43" s="199"/>
      <c r="DE43" s="199"/>
      <c r="DF43" s="199"/>
      <c r="DG43" s="199"/>
      <c r="DH43" s="199"/>
      <c r="DI43" s="199"/>
      <c r="DJ43" s="199"/>
    </row>
    <row r="44" spans="1:114" ht="33" customHeight="1" thickBot="1" thickTop="1">
      <c r="A44" s="217"/>
      <c r="B44" s="589" t="s">
        <v>402</v>
      </c>
      <c r="C44" s="589"/>
      <c r="D44" s="261"/>
      <c r="E44" s="261"/>
      <c r="F44" s="262"/>
      <c r="G44" s="262"/>
      <c r="H44" s="261"/>
      <c r="I44" s="261"/>
      <c r="J44" s="221"/>
      <c r="K44" s="579" t="s">
        <v>350</v>
      </c>
      <c r="L44" s="580"/>
      <c r="M44" s="580"/>
      <c r="N44" s="580"/>
      <c r="O44" s="581"/>
      <c r="P44" s="561">
        <f>P43+Q43+R43</f>
        <v>30</v>
      </c>
      <c r="Q44" s="561"/>
      <c r="R44" s="561"/>
      <c r="S44" s="561"/>
      <c r="T44" s="561"/>
      <c r="U44" s="561">
        <f>U43+V43+W43</f>
        <v>28</v>
      </c>
      <c r="V44" s="561"/>
      <c r="W44" s="561"/>
      <c r="X44" s="561"/>
      <c r="Y44" s="561"/>
      <c r="Z44" s="561">
        <f>Z43+AA43+AB43</f>
        <v>70</v>
      </c>
      <c r="AA44" s="561"/>
      <c r="AB44" s="561"/>
      <c r="AC44" s="561"/>
      <c r="AD44" s="585"/>
      <c r="AE44" s="561">
        <f>AE43+AF43+AG43</f>
        <v>38</v>
      </c>
      <c r="AF44" s="561"/>
      <c r="AG44" s="561"/>
      <c r="AH44" s="561"/>
      <c r="AI44" s="561"/>
      <c r="AJ44" s="568">
        <f>AJ43+AK43+AL43</f>
        <v>0</v>
      </c>
      <c r="AK44" s="561"/>
      <c r="AL44" s="561"/>
      <c r="AM44" s="561"/>
      <c r="AN44" s="561"/>
      <c r="AO44" s="561">
        <f>AO43+AP43+AQ43</f>
        <v>0</v>
      </c>
      <c r="AP44" s="561"/>
      <c r="AQ44" s="561"/>
      <c r="AR44" s="561"/>
      <c r="AS44" s="561"/>
      <c r="AT44" s="561">
        <f>AT43+AU43+AV43</f>
        <v>8</v>
      </c>
      <c r="AU44" s="561"/>
      <c r="AV44" s="561"/>
      <c r="AW44" s="561"/>
      <c r="AX44" s="561"/>
      <c r="AY44" s="566"/>
      <c r="AZ44" s="566"/>
      <c r="BA44" s="566"/>
      <c r="BB44" s="566"/>
      <c r="BC44" s="566"/>
      <c r="BD44" s="363">
        <f>SUM(P44:BC44)</f>
        <v>174</v>
      </c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199"/>
      <c r="BQ44" s="199"/>
      <c r="BR44" s="199"/>
      <c r="BS44" s="199"/>
      <c r="BT44" s="199"/>
      <c r="BU44" s="199"/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199"/>
      <c r="CG44" s="199"/>
      <c r="CH44" s="199"/>
      <c r="CI44" s="199"/>
      <c r="CJ44" s="199"/>
      <c r="CK44" s="199"/>
      <c r="CL44" s="199"/>
      <c r="CM44" s="199"/>
      <c r="CN44" s="199"/>
      <c r="CO44" s="199"/>
      <c r="CP44" s="199"/>
      <c r="CQ44" s="199"/>
      <c r="CR44" s="199"/>
      <c r="CS44" s="199"/>
      <c r="CT44" s="199"/>
      <c r="CU44" s="199"/>
      <c r="CV44" s="199"/>
      <c r="CW44" s="199"/>
      <c r="CX44" s="199"/>
      <c r="CY44" s="199"/>
      <c r="CZ44" s="199"/>
      <c r="DA44" s="199"/>
      <c r="DB44" s="199"/>
      <c r="DC44" s="199"/>
      <c r="DD44" s="199"/>
      <c r="DE44" s="199"/>
      <c r="DF44" s="199"/>
      <c r="DG44" s="199"/>
      <c r="DH44" s="199"/>
      <c r="DI44" s="199"/>
      <c r="DJ44" s="199"/>
    </row>
    <row r="45" spans="1:114" ht="27.75" customHeight="1" thickBot="1" thickTop="1">
      <c r="A45" s="218"/>
      <c r="B45" s="588" t="s">
        <v>401</v>
      </c>
      <c r="C45" s="588"/>
      <c r="D45" s="200"/>
      <c r="E45" s="200"/>
      <c r="F45" s="200"/>
      <c r="G45" s="200"/>
      <c r="H45" s="200"/>
      <c r="I45" s="200"/>
      <c r="J45" s="284"/>
      <c r="K45" s="590" t="s">
        <v>262</v>
      </c>
      <c r="L45" s="591"/>
      <c r="M45" s="591"/>
      <c r="N45" s="591"/>
      <c r="O45" s="592"/>
      <c r="P45" s="566"/>
      <c r="Q45" s="566"/>
      <c r="R45" s="566"/>
      <c r="S45" s="566"/>
      <c r="T45" s="566"/>
      <c r="U45" s="566">
        <v>1</v>
      </c>
      <c r="V45" s="566"/>
      <c r="W45" s="566"/>
      <c r="X45" s="566"/>
      <c r="Y45" s="566"/>
      <c r="Z45" s="566">
        <v>2</v>
      </c>
      <c r="AA45" s="566"/>
      <c r="AB45" s="566"/>
      <c r="AC45" s="566"/>
      <c r="AD45" s="567"/>
      <c r="AE45" s="408"/>
      <c r="AF45" s="409"/>
      <c r="AG45" s="409">
        <v>4</v>
      </c>
      <c r="AH45" s="409"/>
      <c r="AI45" s="410"/>
      <c r="AJ45" s="597"/>
      <c r="AK45" s="566"/>
      <c r="AL45" s="566"/>
      <c r="AM45" s="566"/>
      <c r="AN45" s="566"/>
      <c r="AO45" s="566"/>
      <c r="AP45" s="566"/>
      <c r="AQ45" s="566"/>
      <c r="AR45" s="566"/>
      <c r="AS45" s="566"/>
      <c r="AT45" s="561"/>
      <c r="AU45" s="561"/>
      <c r="AV45" s="561"/>
      <c r="AW45" s="561"/>
      <c r="AX45" s="561"/>
      <c r="AY45" s="566"/>
      <c r="AZ45" s="566"/>
      <c r="BA45" s="566"/>
      <c r="BB45" s="566"/>
      <c r="BC45" s="566"/>
      <c r="BD45" s="363">
        <f>SUM(P45:AI45)</f>
        <v>7</v>
      </c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199"/>
      <c r="BW45" s="199"/>
      <c r="BX45" s="199"/>
      <c r="BY45" s="199"/>
      <c r="BZ45" s="199"/>
      <c r="CA45" s="199"/>
      <c r="CB45" s="199"/>
      <c r="CC45" s="199"/>
      <c r="CD45" s="199"/>
      <c r="CE45" s="199"/>
      <c r="CF45" s="199"/>
      <c r="CG45" s="199"/>
      <c r="CH45" s="199"/>
      <c r="CI45" s="199"/>
      <c r="CJ45" s="199"/>
      <c r="CK45" s="199"/>
      <c r="CL45" s="199"/>
      <c r="CM45" s="199"/>
      <c r="CN45" s="199"/>
      <c r="CO45" s="199"/>
      <c r="CP45" s="199"/>
      <c r="CQ45" s="199"/>
      <c r="CR45" s="199"/>
      <c r="CS45" s="199"/>
      <c r="CT45" s="199"/>
      <c r="CU45" s="199"/>
      <c r="CV45" s="199"/>
      <c r="CW45" s="199"/>
      <c r="CX45" s="199"/>
      <c r="CY45" s="199"/>
      <c r="CZ45" s="199"/>
      <c r="DA45" s="199"/>
      <c r="DB45" s="199"/>
      <c r="DC45" s="199"/>
      <c r="DD45" s="199"/>
      <c r="DE45" s="199"/>
      <c r="DF45" s="199"/>
      <c r="DG45" s="199"/>
      <c r="DH45" s="199"/>
      <c r="DI45" s="199"/>
      <c r="DJ45" s="199"/>
    </row>
    <row r="46" spans="1:114" ht="27.75" customHeight="1" thickBot="1" thickTop="1">
      <c r="A46" s="218"/>
      <c r="B46" s="588"/>
      <c r="C46" s="588"/>
      <c r="D46" s="220"/>
      <c r="E46" s="220"/>
      <c r="F46" s="220"/>
      <c r="G46" s="220"/>
      <c r="H46" s="220"/>
      <c r="I46" s="220"/>
      <c r="J46" s="220"/>
      <c r="K46" s="590" t="s">
        <v>129</v>
      </c>
      <c r="L46" s="591"/>
      <c r="M46" s="591"/>
      <c r="N46" s="591"/>
      <c r="O46" s="592"/>
      <c r="P46" s="566">
        <v>3</v>
      </c>
      <c r="Q46" s="566"/>
      <c r="R46" s="566"/>
      <c r="S46" s="566"/>
      <c r="T46" s="566"/>
      <c r="U46" s="566">
        <v>2</v>
      </c>
      <c r="V46" s="566"/>
      <c r="W46" s="566"/>
      <c r="X46" s="566"/>
      <c r="Y46" s="566"/>
      <c r="Z46" s="566">
        <v>4</v>
      </c>
      <c r="AA46" s="566"/>
      <c r="AB46" s="566"/>
      <c r="AC46" s="566"/>
      <c r="AD46" s="566"/>
      <c r="AE46" s="411"/>
      <c r="AF46" s="412"/>
      <c r="AG46" s="412">
        <v>1</v>
      </c>
      <c r="AH46" s="412"/>
      <c r="AI46" s="413"/>
      <c r="AJ46" s="566"/>
      <c r="AK46" s="566"/>
      <c r="AL46" s="566"/>
      <c r="AM46" s="566"/>
      <c r="AN46" s="566"/>
      <c r="AO46" s="566"/>
      <c r="AP46" s="566"/>
      <c r="AQ46" s="566"/>
      <c r="AR46" s="566"/>
      <c r="AS46" s="566"/>
      <c r="AT46" s="561">
        <v>1</v>
      </c>
      <c r="AU46" s="561"/>
      <c r="AV46" s="561"/>
      <c r="AW46" s="561"/>
      <c r="AX46" s="561"/>
      <c r="AY46" s="566"/>
      <c r="AZ46" s="566"/>
      <c r="BA46" s="566"/>
      <c r="BB46" s="566"/>
      <c r="BC46" s="566"/>
      <c r="BD46" s="363">
        <f>SUM(P46:AX46)</f>
        <v>11</v>
      </c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199"/>
      <c r="CO46" s="199"/>
      <c r="CP46" s="199"/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199"/>
      <c r="DB46" s="199"/>
      <c r="DC46" s="199"/>
      <c r="DD46" s="199"/>
      <c r="DE46" s="199"/>
      <c r="DF46" s="199"/>
      <c r="DG46" s="199"/>
      <c r="DH46" s="199"/>
      <c r="DI46" s="199"/>
      <c r="DJ46" s="199"/>
    </row>
    <row r="47" spans="1:114" ht="40.5" customHeight="1" thickTop="1">
      <c r="A47" s="200"/>
      <c r="B47" s="219" t="s">
        <v>304</v>
      </c>
      <c r="C47" s="219"/>
      <c r="D47" s="219"/>
      <c r="E47" s="219"/>
      <c r="F47" s="219"/>
      <c r="G47" s="352" t="s">
        <v>403</v>
      </c>
      <c r="H47" s="352"/>
      <c r="I47" s="352"/>
      <c r="J47" s="352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47"/>
      <c r="AU47" s="247"/>
      <c r="AV47" s="247"/>
      <c r="AW47" s="247"/>
      <c r="AX47" s="247"/>
      <c r="AY47" s="219"/>
      <c r="AZ47" s="219"/>
      <c r="BA47" s="219"/>
      <c r="BB47" s="219"/>
      <c r="BC47" s="219"/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199"/>
      <c r="BQ47" s="199"/>
      <c r="BR47" s="199"/>
      <c r="BS47" s="199"/>
      <c r="BT47" s="199"/>
      <c r="BU47" s="199"/>
      <c r="BV47" s="199"/>
      <c r="BW47" s="199"/>
      <c r="BX47" s="199"/>
      <c r="BY47" s="199"/>
      <c r="BZ47" s="199"/>
      <c r="CA47" s="199"/>
      <c r="CB47" s="199"/>
      <c r="CC47" s="199"/>
      <c r="CD47" s="199"/>
      <c r="CE47" s="199"/>
      <c r="CF47" s="199"/>
      <c r="CG47" s="199"/>
      <c r="CH47" s="199"/>
      <c r="CI47" s="199"/>
      <c r="CJ47" s="199"/>
      <c r="CK47" s="199"/>
      <c r="CL47" s="199"/>
      <c r="CM47" s="199"/>
      <c r="CN47" s="199"/>
      <c r="CO47" s="199"/>
      <c r="CP47" s="199"/>
      <c r="CQ47" s="199"/>
      <c r="CR47" s="199"/>
      <c r="CS47" s="199"/>
      <c r="CT47" s="199"/>
      <c r="CU47" s="199"/>
      <c r="CV47" s="199"/>
      <c r="CW47" s="199"/>
      <c r="CX47" s="199"/>
      <c r="CY47" s="199"/>
      <c r="CZ47" s="199"/>
      <c r="DA47" s="199"/>
      <c r="DB47" s="199"/>
      <c r="DC47" s="199"/>
      <c r="DD47" s="199"/>
      <c r="DE47" s="199"/>
      <c r="DF47" s="199"/>
      <c r="DG47" s="199"/>
      <c r="DH47" s="199"/>
      <c r="DI47" s="199"/>
      <c r="DJ47" s="199"/>
    </row>
    <row r="48" spans="1:114" ht="18.75">
      <c r="A48" s="200"/>
      <c r="B48" s="219" t="s">
        <v>318</v>
      </c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47"/>
      <c r="AU48" s="247"/>
      <c r="AV48" s="247"/>
      <c r="AW48" s="247"/>
      <c r="AX48" s="247"/>
      <c r="AY48" s="219"/>
      <c r="AZ48" s="219"/>
      <c r="BA48" s="219"/>
      <c r="BB48" s="219"/>
      <c r="BC48" s="21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/>
      <c r="BX48" s="199"/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9"/>
      <c r="CN48" s="199"/>
      <c r="CO48" s="199"/>
      <c r="CP48" s="199"/>
      <c r="CQ48" s="199"/>
      <c r="CR48" s="199"/>
      <c r="CS48" s="199"/>
      <c r="CT48" s="199"/>
      <c r="CU48" s="199"/>
      <c r="CV48" s="199"/>
      <c r="CW48" s="199"/>
      <c r="CX48" s="199"/>
      <c r="CY48" s="199"/>
      <c r="CZ48" s="199"/>
      <c r="DA48" s="199"/>
      <c r="DB48" s="199"/>
      <c r="DC48" s="199"/>
      <c r="DD48" s="199"/>
      <c r="DE48" s="199"/>
      <c r="DF48" s="199"/>
      <c r="DG48" s="199"/>
      <c r="DH48" s="199"/>
      <c r="DI48" s="199"/>
      <c r="DJ48" s="199"/>
    </row>
    <row r="49" spans="1:114" ht="33.75" customHeight="1">
      <c r="A49" s="200"/>
      <c r="B49" s="219" t="s">
        <v>316</v>
      </c>
      <c r="C49" s="219"/>
      <c r="D49" s="219"/>
      <c r="E49" s="219"/>
      <c r="F49" s="219"/>
      <c r="G49" s="352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47"/>
      <c r="AU49" s="247"/>
      <c r="AV49" s="247"/>
      <c r="AW49" s="247"/>
      <c r="AX49" s="247"/>
      <c r="AY49" s="219"/>
      <c r="AZ49" s="219"/>
      <c r="BA49" s="219"/>
      <c r="BB49" s="219"/>
      <c r="BC49" s="21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9"/>
      <c r="BQ49" s="199"/>
      <c r="BR49" s="199"/>
      <c r="BS49" s="199"/>
      <c r="BT49" s="199"/>
      <c r="BU49" s="199"/>
      <c r="BV49" s="199"/>
      <c r="BW49" s="199"/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/>
      <c r="CJ49" s="199"/>
      <c r="CK49" s="199"/>
      <c r="CL49" s="199"/>
      <c r="CM49" s="199"/>
      <c r="CN49" s="199"/>
      <c r="CO49" s="199"/>
      <c r="CP49" s="199"/>
      <c r="CQ49" s="199"/>
      <c r="CR49" s="199"/>
      <c r="CS49" s="199"/>
      <c r="CT49" s="199"/>
      <c r="CU49" s="199"/>
      <c r="CV49" s="199"/>
      <c r="CW49" s="199"/>
      <c r="CX49" s="199"/>
      <c r="CY49" s="199"/>
      <c r="CZ49" s="199"/>
      <c r="DA49" s="199"/>
      <c r="DB49" s="199"/>
      <c r="DC49" s="199"/>
      <c r="DD49" s="199"/>
      <c r="DE49" s="199"/>
      <c r="DF49" s="199"/>
      <c r="DG49" s="199"/>
      <c r="DH49" s="199"/>
      <c r="DI49" s="199"/>
      <c r="DJ49" s="199"/>
    </row>
    <row r="50" spans="1:114" ht="18.75">
      <c r="A50" s="200"/>
      <c r="B50" s="219" t="s">
        <v>318</v>
      </c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47"/>
      <c r="AU50" s="247"/>
      <c r="AV50" s="247"/>
      <c r="AW50" s="247"/>
      <c r="AX50" s="247"/>
      <c r="AY50" s="219"/>
      <c r="AZ50" s="219"/>
      <c r="BA50" s="219"/>
      <c r="BB50" s="219"/>
      <c r="BC50" s="21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199"/>
      <c r="BW50" s="199"/>
      <c r="BX50" s="199"/>
      <c r="BY50" s="199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199"/>
      <c r="CK50" s="199"/>
      <c r="CL50" s="199"/>
      <c r="CM50" s="199"/>
      <c r="CN50" s="199"/>
      <c r="CO50" s="199"/>
      <c r="CP50" s="199"/>
      <c r="CQ50" s="199"/>
      <c r="CR50" s="199"/>
      <c r="CS50" s="199"/>
      <c r="CT50" s="199"/>
      <c r="CU50" s="199"/>
      <c r="CV50" s="199"/>
      <c r="CW50" s="199"/>
      <c r="CX50" s="199"/>
      <c r="CY50" s="199"/>
      <c r="CZ50" s="199"/>
      <c r="DA50" s="199"/>
      <c r="DB50" s="199"/>
      <c r="DC50" s="199"/>
      <c r="DD50" s="199"/>
      <c r="DE50" s="199"/>
      <c r="DF50" s="199"/>
      <c r="DG50" s="199"/>
      <c r="DH50" s="199"/>
      <c r="DI50" s="199"/>
      <c r="DJ50" s="199"/>
    </row>
    <row r="51" spans="1:114" ht="18.75" hidden="1">
      <c r="A51" s="200"/>
      <c r="B51" s="219" t="s">
        <v>317</v>
      </c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47"/>
      <c r="AU51" s="247"/>
      <c r="AV51" s="247"/>
      <c r="AW51" s="247"/>
      <c r="AX51" s="247"/>
      <c r="AY51" s="219"/>
      <c r="AZ51" s="219"/>
      <c r="BA51" s="219"/>
      <c r="BB51" s="219"/>
      <c r="BC51" s="21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199"/>
      <c r="CB51" s="199"/>
      <c r="CC51" s="199"/>
      <c r="CD51" s="199"/>
      <c r="CE51" s="199"/>
      <c r="CF51" s="199"/>
      <c r="CG51" s="199"/>
      <c r="CH51" s="199"/>
      <c r="CI51" s="199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199"/>
      <c r="CV51" s="199"/>
      <c r="CW51" s="199"/>
      <c r="CX51" s="199"/>
      <c r="CY51" s="199"/>
      <c r="CZ51" s="199"/>
      <c r="DA51" s="199"/>
      <c r="DB51" s="199"/>
      <c r="DC51" s="199"/>
      <c r="DD51" s="199"/>
      <c r="DE51" s="199"/>
      <c r="DF51" s="199"/>
      <c r="DG51" s="199"/>
      <c r="DH51" s="199"/>
      <c r="DI51" s="199"/>
      <c r="DJ51" s="199"/>
    </row>
    <row r="52" spans="1:114" ht="18.75" hidden="1">
      <c r="A52" s="200"/>
      <c r="B52" s="219" t="s">
        <v>318</v>
      </c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47"/>
      <c r="AU52" s="247"/>
      <c r="AV52" s="247"/>
      <c r="AW52" s="247"/>
      <c r="AX52" s="247"/>
      <c r="AY52" s="219"/>
      <c r="AZ52" s="219"/>
      <c r="BA52" s="219"/>
      <c r="BB52" s="219"/>
      <c r="BC52" s="21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199"/>
      <c r="BR52" s="199"/>
      <c r="BS52" s="199"/>
      <c r="BT52" s="199"/>
      <c r="BU52" s="199"/>
      <c r="BV52" s="199"/>
      <c r="BW52" s="199"/>
      <c r="BX52" s="199"/>
      <c r="BY52" s="199"/>
      <c r="BZ52" s="199"/>
      <c r="CA52" s="199"/>
      <c r="CB52" s="199"/>
      <c r="CC52" s="199"/>
      <c r="CD52" s="199"/>
      <c r="CE52" s="199"/>
      <c r="CF52" s="199"/>
      <c r="CG52" s="199"/>
      <c r="CH52" s="199"/>
      <c r="CI52" s="199"/>
      <c r="CJ52" s="199"/>
      <c r="CK52" s="199"/>
      <c r="CL52" s="199"/>
      <c r="CM52" s="199"/>
      <c r="CN52" s="199"/>
      <c r="CO52" s="199"/>
      <c r="CP52" s="199"/>
      <c r="CQ52" s="199"/>
      <c r="CR52" s="199"/>
      <c r="CS52" s="199"/>
      <c r="CT52" s="199"/>
      <c r="CU52" s="199"/>
      <c r="CV52" s="199"/>
      <c r="CW52" s="199"/>
      <c r="CX52" s="199"/>
      <c r="CY52" s="199"/>
      <c r="CZ52" s="199"/>
      <c r="DA52" s="199"/>
      <c r="DB52" s="199"/>
      <c r="DC52" s="199"/>
      <c r="DD52" s="199"/>
      <c r="DE52" s="199"/>
      <c r="DF52" s="199"/>
      <c r="DG52" s="199"/>
      <c r="DH52" s="199"/>
      <c r="DI52" s="199"/>
      <c r="DJ52" s="199"/>
    </row>
    <row r="53" spans="1:114" ht="37.5" customHeight="1">
      <c r="A53" s="200"/>
      <c r="B53" s="219" t="s">
        <v>305</v>
      </c>
      <c r="C53" s="219"/>
      <c r="D53" s="219"/>
      <c r="E53" s="219"/>
      <c r="F53" s="219"/>
      <c r="G53" s="352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47"/>
      <c r="AU53" s="247"/>
      <c r="AV53" s="247"/>
      <c r="AW53" s="247"/>
      <c r="AX53" s="247"/>
      <c r="AY53" s="219"/>
      <c r="AZ53" s="219"/>
      <c r="BA53" s="219"/>
      <c r="BB53" s="219"/>
      <c r="BC53" s="21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199"/>
      <c r="BW53" s="199"/>
      <c r="BX53" s="199"/>
      <c r="BY53" s="199"/>
      <c r="BZ53" s="199"/>
      <c r="CA53" s="199"/>
      <c r="CB53" s="199"/>
      <c r="CC53" s="199"/>
      <c r="CD53" s="199"/>
      <c r="CE53" s="199"/>
      <c r="CF53" s="199"/>
      <c r="CG53" s="199"/>
      <c r="CH53" s="199"/>
      <c r="CI53" s="199"/>
      <c r="CJ53" s="199"/>
      <c r="CK53" s="199"/>
      <c r="CL53" s="199"/>
      <c r="CM53" s="199"/>
      <c r="CN53" s="199"/>
      <c r="CO53" s="199"/>
      <c r="CP53" s="199"/>
      <c r="CQ53" s="199"/>
      <c r="CR53" s="199"/>
      <c r="CS53" s="199"/>
      <c r="CT53" s="199"/>
      <c r="CU53" s="199"/>
      <c r="CV53" s="199"/>
      <c r="CW53" s="199"/>
      <c r="CX53" s="199"/>
      <c r="CY53" s="199"/>
      <c r="CZ53" s="199"/>
      <c r="DA53" s="199"/>
      <c r="DB53" s="199"/>
      <c r="DC53" s="199"/>
      <c r="DD53" s="199"/>
      <c r="DE53" s="199"/>
      <c r="DF53" s="199"/>
      <c r="DG53" s="199"/>
      <c r="DH53" s="199"/>
      <c r="DI53" s="199"/>
      <c r="DJ53" s="199"/>
    </row>
    <row r="54" spans="1:114" ht="18.75">
      <c r="A54" s="200"/>
      <c r="B54" s="219" t="s">
        <v>318</v>
      </c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47"/>
      <c r="AU54" s="247"/>
      <c r="AV54" s="247"/>
      <c r="AW54" s="247"/>
      <c r="AX54" s="247"/>
      <c r="AY54" s="219"/>
      <c r="AZ54" s="219"/>
      <c r="BA54" s="219"/>
      <c r="BB54" s="219"/>
      <c r="BC54" s="219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199"/>
      <c r="BR54" s="199"/>
      <c r="BS54" s="199"/>
      <c r="BT54" s="199"/>
      <c r="BU54" s="199"/>
      <c r="BV54" s="199"/>
      <c r="BW54" s="199"/>
      <c r="BX54" s="199"/>
      <c r="BY54" s="199"/>
      <c r="BZ54" s="199"/>
      <c r="CA54" s="199"/>
      <c r="CB54" s="199"/>
      <c r="CC54" s="199"/>
      <c r="CD54" s="199"/>
      <c r="CE54" s="199"/>
      <c r="CF54" s="199"/>
      <c r="CG54" s="199"/>
      <c r="CH54" s="199"/>
      <c r="CI54" s="199"/>
      <c r="CJ54" s="199"/>
      <c r="CK54" s="199"/>
      <c r="CL54" s="199"/>
      <c r="CM54" s="199"/>
      <c r="CN54" s="199"/>
      <c r="CO54" s="199"/>
      <c r="CP54" s="199"/>
      <c r="CQ54" s="199"/>
      <c r="CR54" s="199"/>
      <c r="CS54" s="199"/>
      <c r="CT54" s="199"/>
      <c r="CU54" s="199"/>
      <c r="CV54" s="199"/>
      <c r="CW54" s="199"/>
      <c r="CX54" s="199"/>
      <c r="CY54" s="199"/>
      <c r="CZ54" s="199"/>
      <c r="DA54" s="199"/>
      <c r="DB54" s="199"/>
      <c r="DC54" s="199"/>
      <c r="DD54" s="199"/>
      <c r="DE54" s="199"/>
      <c r="DF54" s="199"/>
      <c r="DG54" s="199"/>
      <c r="DH54" s="199"/>
      <c r="DI54" s="199"/>
      <c r="DJ54" s="199"/>
    </row>
    <row r="55" spans="1:114" ht="28.5" customHeight="1">
      <c r="A55" s="200"/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236"/>
      <c r="AF55" s="236"/>
      <c r="AG55" s="236"/>
      <c r="AH55" s="236"/>
      <c r="AI55" s="236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236"/>
      <c r="AU55" s="236"/>
      <c r="AV55" s="236"/>
      <c r="AW55" s="236"/>
      <c r="AX55" s="236"/>
      <c r="AY55" s="197"/>
      <c r="AZ55" s="197"/>
      <c r="BA55" s="197"/>
      <c r="BB55" s="197"/>
      <c r="BC55" s="197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9"/>
      <c r="BQ55" s="199"/>
      <c r="BR55" s="199"/>
      <c r="BS55" s="199"/>
      <c r="BT55" s="199"/>
      <c r="BU55" s="199"/>
      <c r="BV55" s="199"/>
      <c r="BW55" s="199"/>
      <c r="BX55" s="199"/>
      <c r="BY55" s="199"/>
      <c r="BZ55" s="199"/>
      <c r="CA55" s="199"/>
      <c r="CB55" s="199"/>
      <c r="CC55" s="199"/>
      <c r="CD55" s="199"/>
      <c r="CE55" s="199"/>
      <c r="CF55" s="199"/>
      <c r="CG55" s="199"/>
      <c r="CH55" s="199"/>
      <c r="CI55" s="199"/>
      <c r="CJ55" s="199"/>
      <c r="CK55" s="199"/>
      <c r="CL55" s="199"/>
      <c r="CM55" s="199"/>
      <c r="CN55" s="199"/>
      <c r="CO55" s="199"/>
      <c r="CP55" s="199"/>
      <c r="CQ55" s="199"/>
      <c r="CR55" s="199"/>
      <c r="CS55" s="199"/>
      <c r="CT55" s="199"/>
      <c r="CU55" s="199"/>
      <c r="CV55" s="199"/>
      <c r="CW55" s="199"/>
      <c r="CX55" s="199"/>
      <c r="CY55" s="199"/>
      <c r="CZ55" s="199"/>
      <c r="DA55" s="199"/>
      <c r="DB55" s="199"/>
      <c r="DC55" s="199"/>
      <c r="DD55" s="199"/>
      <c r="DE55" s="199"/>
      <c r="DF55" s="199"/>
      <c r="DG55" s="199"/>
      <c r="DH55" s="199"/>
      <c r="DI55" s="199"/>
      <c r="DJ55" s="199"/>
    </row>
    <row r="56" spans="1:114" ht="39.75" customHeight="1">
      <c r="A56" s="199"/>
      <c r="B56" s="303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1"/>
      <c r="P56" s="301"/>
      <c r="Q56" s="301"/>
      <c r="R56" s="301"/>
      <c r="S56" s="301"/>
      <c r="T56" s="300"/>
      <c r="U56" s="300"/>
      <c r="V56" s="300"/>
      <c r="W56" s="300"/>
      <c r="X56" s="301"/>
      <c r="Y56" s="300"/>
      <c r="Z56" s="300"/>
      <c r="AA56" s="300"/>
      <c r="AB56" s="300"/>
      <c r="AC56" s="301"/>
      <c r="AD56" s="300"/>
      <c r="AE56" s="302"/>
      <c r="AF56" s="302"/>
      <c r="AG56" s="302"/>
      <c r="AH56" s="237"/>
      <c r="AI56" s="237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37"/>
      <c r="AU56" s="237"/>
      <c r="AV56" s="237"/>
      <c r="AW56" s="237"/>
      <c r="AX56" s="237"/>
      <c r="AY56" s="220"/>
      <c r="AZ56" s="220"/>
      <c r="BA56" s="220"/>
      <c r="BB56" s="220"/>
      <c r="BC56" s="220"/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9"/>
      <c r="BQ56" s="199"/>
      <c r="BR56" s="199"/>
      <c r="BS56" s="199"/>
      <c r="BT56" s="199"/>
      <c r="BU56" s="199"/>
      <c r="BV56" s="199"/>
      <c r="BW56" s="199"/>
      <c r="BX56" s="199"/>
      <c r="BY56" s="199"/>
      <c r="BZ56" s="199"/>
      <c r="CA56" s="199"/>
      <c r="CB56" s="199"/>
      <c r="CC56" s="199"/>
      <c r="CD56" s="199"/>
      <c r="CE56" s="199"/>
      <c r="CF56" s="199"/>
      <c r="CG56" s="199"/>
      <c r="CH56" s="199"/>
      <c r="CI56" s="199"/>
      <c r="CJ56" s="199"/>
      <c r="CK56" s="199"/>
      <c r="CL56" s="199"/>
      <c r="CM56" s="199"/>
      <c r="CN56" s="199"/>
      <c r="CO56" s="199"/>
      <c r="CP56" s="199"/>
      <c r="CQ56" s="199"/>
      <c r="CR56" s="199"/>
      <c r="CS56" s="199"/>
      <c r="CT56" s="199"/>
      <c r="CU56" s="199"/>
      <c r="CV56" s="199"/>
      <c r="CW56" s="199"/>
      <c r="CX56" s="199"/>
      <c r="CY56" s="199"/>
      <c r="CZ56" s="199"/>
      <c r="DA56" s="199"/>
      <c r="DB56" s="199"/>
      <c r="DC56" s="199"/>
      <c r="DD56" s="199"/>
      <c r="DE56" s="199"/>
      <c r="DF56" s="199"/>
      <c r="DG56" s="199"/>
      <c r="DH56" s="199"/>
      <c r="DI56" s="199"/>
      <c r="DJ56" s="199"/>
    </row>
    <row r="57" spans="2:55" ht="12.75"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238"/>
      <c r="AF57" s="238"/>
      <c r="AG57" s="238"/>
      <c r="AH57" s="238"/>
      <c r="AI57" s="23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238"/>
      <c r="AU57" s="238"/>
      <c r="AV57" s="238"/>
      <c r="AW57" s="238"/>
      <c r="AX57" s="238"/>
      <c r="AY57" s="198"/>
      <c r="AZ57" s="198"/>
      <c r="BA57" s="198"/>
      <c r="BB57" s="198"/>
      <c r="BC57" s="198"/>
    </row>
    <row r="58" spans="2:55" ht="12.75"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238"/>
      <c r="AF58" s="238"/>
      <c r="AG58" s="238"/>
      <c r="AH58" s="238"/>
      <c r="AI58" s="23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238"/>
      <c r="AU58" s="238"/>
      <c r="AV58" s="238"/>
      <c r="AW58" s="238"/>
      <c r="AX58" s="238"/>
      <c r="AY58" s="198"/>
      <c r="AZ58" s="198"/>
      <c r="BA58" s="198"/>
      <c r="BB58" s="198"/>
      <c r="BC58" s="198"/>
    </row>
    <row r="59" spans="2:55" ht="12.75"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238"/>
      <c r="AF59" s="238"/>
      <c r="AG59" s="238"/>
      <c r="AH59" s="238"/>
      <c r="AI59" s="23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238"/>
      <c r="AU59" s="238"/>
      <c r="AV59" s="238"/>
      <c r="AW59" s="238"/>
      <c r="AX59" s="238"/>
      <c r="AY59" s="198"/>
      <c r="AZ59" s="198"/>
      <c r="BA59" s="198"/>
      <c r="BB59" s="198"/>
      <c r="BC59" s="198"/>
    </row>
    <row r="60" spans="2:55" ht="12.75"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238"/>
      <c r="AF60" s="238"/>
      <c r="AG60" s="238"/>
      <c r="AH60" s="238"/>
      <c r="AI60" s="23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238"/>
      <c r="AU60" s="238"/>
      <c r="AV60" s="238"/>
      <c r="AW60" s="238"/>
      <c r="AX60" s="238"/>
      <c r="AY60" s="198"/>
      <c r="AZ60" s="198"/>
      <c r="BA60" s="198"/>
      <c r="BB60" s="198"/>
      <c r="BC60" s="198"/>
    </row>
    <row r="61" spans="2:55" ht="12.75"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238"/>
      <c r="AF61" s="238"/>
      <c r="AG61" s="238"/>
      <c r="AH61" s="238"/>
      <c r="AI61" s="23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238"/>
      <c r="AU61" s="238"/>
      <c r="AV61" s="238"/>
      <c r="AW61" s="238"/>
      <c r="AX61" s="238"/>
      <c r="AY61" s="198"/>
      <c r="AZ61" s="198"/>
      <c r="BA61" s="198"/>
      <c r="BB61" s="198"/>
      <c r="BC61" s="198"/>
    </row>
    <row r="62" spans="2:55" ht="12.75"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238"/>
      <c r="AF62" s="238"/>
      <c r="AG62" s="238"/>
      <c r="AH62" s="238"/>
      <c r="AI62" s="23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238"/>
      <c r="AU62" s="238"/>
      <c r="AV62" s="238"/>
      <c r="AW62" s="238"/>
      <c r="AX62" s="238"/>
      <c r="AY62" s="198"/>
      <c r="AZ62" s="198"/>
      <c r="BA62" s="198"/>
      <c r="BB62" s="198"/>
      <c r="BC62" s="198"/>
    </row>
    <row r="63" spans="2:55" ht="12.75"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238"/>
      <c r="AF63" s="238"/>
      <c r="AG63" s="238"/>
      <c r="AH63" s="238"/>
      <c r="AI63" s="23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238"/>
      <c r="AU63" s="238"/>
      <c r="AV63" s="238"/>
      <c r="AW63" s="238"/>
      <c r="AX63" s="238"/>
      <c r="AY63" s="198"/>
      <c r="AZ63" s="198"/>
      <c r="BA63" s="198"/>
      <c r="BB63" s="198"/>
      <c r="BC63" s="198"/>
    </row>
    <row r="64" spans="2:55" ht="12.75"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238"/>
      <c r="AF64" s="238"/>
      <c r="AG64" s="238"/>
      <c r="AH64" s="238"/>
      <c r="AI64" s="23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238"/>
      <c r="AU64" s="238"/>
      <c r="AV64" s="238"/>
      <c r="AW64" s="238"/>
      <c r="AX64" s="238"/>
      <c r="AY64" s="198"/>
      <c r="AZ64" s="198"/>
      <c r="BA64" s="198"/>
      <c r="BB64" s="198"/>
      <c r="BC64" s="198"/>
    </row>
  </sheetData>
  <sheetProtection/>
  <mergeCells count="90">
    <mergeCell ref="AE44:AI44"/>
    <mergeCell ref="A3:BC3"/>
    <mergeCell ref="AO7:AS7"/>
    <mergeCell ref="L6:N6"/>
    <mergeCell ref="K5:N5"/>
    <mergeCell ref="AJ5:AS5"/>
    <mergeCell ref="I4:I9"/>
    <mergeCell ref="J4:O4"/>
    <mergeCell ref="C4:H4"/>
    <mergeCell ref="C5:C9"/>
    <mergeCell ref="L7:L9"/>
    <mergeCell ref="A42:B42"/>
    <mergeCell ref="AN8:AN9"/>
    <mergeCell ref="B4:B9"/>
    <mergeCell ref="E5:F5"/>
    <mergeCell ref="N7:N9"/>
    <mergeCell ref="A16:B16"/>
    <mergeCell ref="AJ8:AM8"/>
    <mergeCell ref="P8:S8"/>
    <mergeCell ref="T8:T9"/>
    <mergeCell ref="E6:E9"/>
    <mergeCell ref="A4:A9"/>
    <mergeCell ref="A23:B23"/>
    <mergeCell ref="D5:D9"/>
    <mergeCell ref="J5:J9"/>
    <mergeCell ref="F6:F9"/>
    <mergeCell ref="A11:BC11"/>
    <mergeCell ref="H5:H9"/>
    <mergeCell ref="O5:O9"/>
    <mergeCell ref="G5:G9"/>
    <mergeCell ref="Z7:AD7"/>
    <mergeCell ref="K46:O46"/>
    <mergeCell ref="A17:B17"/>
    <mergeCell ref="U46:Y46"/>
    <mergeCell ref="Z46:AD46"/>
    <mergeCell ref="K6:K9"/>
    <mergeCell ref="A19:BC19"/>
    <mergeCell ref="A18:BC18"/>
    <mergeCell ref="A35:B35"/>
    <mergeCell ref="A34:B34"/>
    <mergeCell ref="AY7:BC7"/>
    <mergeCell ref="AX8:AX9"/>
    <mergeCell ref="BC8:BC9"/>
    <mergeCell ref="P46:T46"/>
    <mergeCell ref="AO44:AS44"/>
    <mergeCell ref="AO45:AS45"/>
    <mergeCell ref="AJ45:AN45"/>
    <mergeCell ref="AJ46:AN46"/>
    <mergeCell ref="P44:T44"/>
    <mergeCell ref="U44:Y44"/>
    <mergeCell ref="AT46:AX46"/>
    <mergeCell ref="AY46:BC46"/>
    <mergeCell ref="U45:Y45"/>
    <mergeCell ref="AO46:AS46"/>
    <mergeCell ref="Z44:AD44"/>
    <mergeCell ref="A38:B38"/>
    <mergeCell ref="A43:B43"/>
    <mergeCell ref="B45:C46"/>
    <mergeCell ref="B44:C44"/>
    <mergeCell ref="K45:O45"/>
    <mergeCell ref="AI8:AI9"/>
    <mergeCell ref="AD8:AD9"/>
    <mergeCell ref="AO8:AR8"/>
    <mergeCell ref="A12:BC12"/>
    <mergeCell ref="AY44:BC44"/>
    <mergeCell ref="AT45:AX45"/>
    <mergeCell ref="AY45:BC45"/>
    <mergeCell ref="P45:T45"/>
    <mergeCell ref="K44:O44"/>
    <mergeCell ref="M7:M9"/>
    <mergeCell ref="U8:X8"/>
    <mergeCell ref="Z8:AC8"/>
    <mergeCell ref="Z45:AD45"/>
    <mergeCell ref="AJ44:AN44"/>
    <mergeCell ref="AY8:BB8"/>
    <mergeCell ref="P4:BC4"/>
    <mergeCell ref="P6:BC6"/>
    <mergeCell ref="AS8:AS9"/>
    <mergeCell ref="AJ7:AN7"/>
    <mergeCell ref="P7:T7"/>
    <mergeCell ref="AE8:AH8"/>
    <mergeCell ref="Y8:Y9"/>
    <mergeCell ref="AE7:AI7"/>
    <mergeCell ref="U7:Y7"/>
    <mergeCell ref="AT44:AX44"/>
    <mergeCell ref="AT5:BC5"/>
    <mergeCell ref="AT7:AX7"/>
    <mergeCell ref="Z5:AI5"/>
    <mergeCell ref="P5:Y5"/>
    <mergeCell ref="AT8:AW8"/>
  </mergeCells>
  <printOptions horizontalCentered="1"/>
  <pageMargins left="0.11811023622047245" right="0.11811023622047245" top="0.3937007874015748" bottom="0.3937007874015748" header="0" footer="0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75390625" style="0" customWidth="1"/>
    <col min="2" max="2" width="37.375" style="0" customWidth="1"/>
    <col min="3" max="4" width="6.75390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375" style="0" customWidth="1"/>
    <col min="11" max="11" width="5.75390625" style="0" customWidth="1"/>
    <col min="12" max="12" width="4.375" style="0" customWidth="1"/>
    <col min="13" max="13" width="6.125" style="0" customWidth="1"/>
    <col min="14" max="14" width="5.875" style="0" customWidth="1"/>
    <col min="15" max="17" width="4.25390625" style="0" customWidth="1"/>
    <col min="18" max="19" width="4.125" style="0" customWidth="1"/>
    <col min="20" max="20" width="4.625" style="0" customWidth="1"/>
    <col min="21" max="22" width="4.375" style="0" customWidth="1"/>
    <col min="23" max="23" width="4.2539062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624" t="s">
        <v>233</v>
      </c>
      <c r="D2" s="625"/>
      <c r="E2" s="625"/>
      <c r="F2" s="625"/>
      <c r="G2" s="626"/>
      <c r="H2" s="624" t="s">
        <v>0</v>
      </c>
      <c r="I2" s="625"/>
      <c r="J2" s="625"/>
      <c r="K2" s="625"/>
      <c r="L2" s="625"/>
      <c r="M2" s="625"/>
      <c r="N2" s="626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627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628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628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621" t="s">
        <v>249</v>
      </c>
      <c r="P5" s="622"/>
      <c r="Q5" s="622"/>
      <c r="R5" s="622"/>
      <c r="S5" s="622"/>
      <c r="T5" s="622"/>
      <c r="U5" s="622"/>
      <c r="V5" s="622"/>
      <c r="W5" s="622"/>
      <c r="X5" s="622"/>
      <c r="Y5" s="622"/>
      <c r="Z5" s="623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629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5.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NDCH</cp:lastModifiedBy>
  <cp:lastPrinted>2020-09-09T06:40:51Z</cp:lastPrinted>
  <dcterms:created xsi:type="dcterms:W3CDTF">1999-02-26T10:19:35Z</dcterms:created>
  <dcterms:modified xsi:type="dcterms:W3CDTF">2020-09-09T06:40:57Z</dcterms:modified>
  <cp:category/>
  <cp:version/>
  <cp:contentType/>
  <cp:contentStatus/>
</cp:coreProperties>
</file>