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570" windowHeight="11535" firstSheet="2" activeTab="2"/>
  </bookViews>
  <sheets>
    <sheet name="K_PGS_01 (3)" sheetId="1" state="hidden" r:id="rId1"/>
    <sheet name="K_PGS_03" sheetId="2" state="hidden" r:id="rId2"/>
    <sheet name="Навч. БАЗА АСП." sheetId="3" r:id="rId3"/>
    <sheet name="ГРАФІК - тітул" sheetId="4" r:id="rId4"/>
    <sheet name="RUPpgs03_з триместрами" sheetId="5" state="hidden" r:id="rId5"/>
  </sheets>
  <definedNames>
    <definedName name="_xlnm._FilterDatabase" localSheetId="2" hidden="1">'Навч. БАЗА АСП.'!$A$1:$BR$69</definedName>
    <definedName name="_xlnm.Print_Area" localSheetId="0">'K_PGS_01 (3)'!$A$1:$BJ$27</definedName>
    <definedName name="_xlnm.Print_Area" localSheetId="1">'K_PGS_03'!$A$1:$BJ$27</definedName>
    <definedName name="_xlnm.Print_Area" localSheetId="3">'ГРАФІК - тітул'!$A$2:$BA$40</definedName>
    <definedName name="_xlnm.Print_Area" localSheetId="2">'Навч. БАЗА АСП.'!$A$2:$BD$57</definedName>
  </definedNames>
  <calcPr fullCalcOnLoad="1"/>
</workbook>
</file>

<file path=xl/sharedStrings.xml><?xml version="1.0" encoding="utf-8"?>
<sst xmlns="http://schemas.openxmlformats.org/spreadsheetml/2006/main" count="900" uniqueCount="438">
  <si>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</si>
  <si>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</si>
  <si>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</si>
  <si>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</si>
  <si>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</si>
  <si>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</si>
  <si>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</si>
  <si>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</si>
  <si>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</si>
  <si>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</si>
  <si>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</si>
  <si>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</si>
  <si>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</si>
  <si>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</si>
  <si>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</si>
  <si>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</si>
  <si>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</si>
  <si>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</si>
  <si>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</si>
  <si>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</si>
  <si>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</si>
  <si>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</si>
  <si>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</si>
  <si>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</si>
  <si>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</si>
  <si>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</si>
  <si>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</si>
  <si>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</si>
  <si>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</si>
  <si>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</si>
  <si>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</si>
  <si>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</si>
  <si>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</si>
  <si>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</si>
  <si>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</si>
  <si>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</si>
  <si>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</si>
  <si>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</si>
  <si>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</si>
  <si>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</si>
  <si>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</si>
  <si>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</si>
  <si>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</si>
  <si>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</si>
  <si>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</si>
  <si>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</si>
  <si>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</si>
  <si>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</si>
  <si>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</si>
  <si>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</si>
  <si>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</si>
  <si>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</si>
  <si>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</si>
  <si>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</si>
  <si>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</si>
  <si>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</si>
  <si>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</si>
  <si>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</si>
  <si>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</si>
  <si>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</si>
  <si>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</si>
  <si>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</si>
  <si>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</si>
  <si>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</si>
  <si>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</si>
  <si>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</si>
  <si>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</si>
  <si>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</si>
  <si>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</si>
  <si>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</si>
  <si>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</si>
  <si>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</si>
  <si>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</si>
  <si>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</si>
  <si>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</si>
  <si>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</si>
  <si>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</si>
  <si>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</si>
  <si>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</si>
  <si>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</si>
  <si>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</si>
  <si>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</si>
  <si>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</si>
  <si>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</si>
  <si>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</si>
  <si>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</si>
  <si>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</si>
  <si>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</si>
  <si>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</si>
  <si>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</si>
  <si>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</si>
  <si>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</si>
  <si>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</si>
  <si>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</si>
  <si>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</si>
  <si>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</si>
  <si>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</si>
  <si>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</si>
  <si>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</si>
  <si>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</si>
  <si>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</si>
  <si>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</si>
  <si>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</si>
  <si>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</si>
  <si>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</si>
  <si>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</si>
  <si>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</si>
  <si>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</si>
  <si>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</si>
  <si>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</si>
  <si>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</si>
  <si>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</si>
  <si>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</si>
  <si>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</si>
  <si>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</si>
  <si>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</si>
  <si>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</si>
  <si>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</si>
  <si>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</si>
  <si>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</si>
  <si>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</si>
  <si>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</si>
  <si>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</si>
  <si>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</si>
  <si>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</si>
  <si>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</si>
  <si>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</si>
  <si>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</si>
  <si>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</si>
  <si>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</si>
  <si>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</si>
  <si>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</si>
  <si>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</si>
  <si>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</si>
  <si>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</si>
  <si>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</si>
  <si>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</si>
  <si>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</si>
  <si>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</si>
  <si>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</si>
  <si>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</si>
  <si>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</si>
  <si>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</si>
  <si>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</si>
  <si>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</si>
  <si>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</si>
  <si>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</si>
  <si>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</si>
  <si>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</si>
  <si>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</si>
  <si>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</si>
  <si>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</si>
  <si>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</si>
  <si>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</si>
  <si>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</si>
  <si>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</si>
  <si>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</si>
  <si>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</si>
  <si>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</si>
  <si>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</si>
  <si>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</si>
  <si>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</si>
  <si>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</si>
  <si>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</si>
  <si>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</si>
  <si>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</si>
  <si>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</si>
  <si>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</si>
  <si>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</si>
  <si>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</si>
  <si>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</si>
  <si>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</si>
  <si>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</si>
  <si>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</si>
  <si>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</si>
  <si>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</si>
  <si>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</si>
  <si>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</si>
  <si>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</si>
  <si>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</si>
  <si>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</si>
  <si>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</si>
  <si>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</si>
  <si>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</si>
  <si>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</si>
  <si>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</si>
  <si>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</si>
  <si>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</si>
  <si>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</si>
  <si>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</si>
  <si>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</si>
  <si>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</si>
  <si>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</si>
  <si>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</si>
  <si>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</si>
  <si>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</si>
  <si>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</si>
  <si>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</si>
  <si>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</si>
  <si>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</si>
  <si>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</si>
  <si>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</si>
  <si>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</si>
  <si>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</si>
  <si>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</si>
  <si>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</si>
  <si>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</si>
  <si>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</si>
  <si>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</si>
  <si>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</si>
  <si>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</si>
  <si>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</si>
  <si>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</si>
  <si>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</si>
  <si>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</si>
  <si>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</si>
  <si>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</si>
  <si>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</si>
  <si>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</si>
  <si>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</si>
  <si>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</si>
  <si>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</si>
  <si>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</si>
  <si>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</si>
  <si>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</si>
  <si>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</si>
  <si>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</si>
  <si>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</si>
  <si>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</si>
  <si>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</si>
  <si>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</si>
  <si>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</si>
  <si>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</si>
  <si>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</si>
  <si>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</si>
  <si>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</si>
  <si>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</si>
  <si>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</si>
  <si>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</si>
  <si>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</si>
  <si>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</si>
  <si>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</si>
  <si>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</si>
  <si>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</si>
  <si>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</si>
  <si>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</si>
  <si>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</si>
  <si>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</si>
  <si>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</si>
  <si>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</si>
  <si>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</si>
  <si>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</si>
  <si>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</si>
  <si>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</si>
  <si>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</si>
  <si>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</si>
  <si>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</si>
  <si>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</si>
  <si>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</si>
  <si>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</si>
  <si>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</si>
  <si>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</si>
  <si>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</si>
  <si>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</si>
  <si>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</si>
  <si>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</si>
  <si>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</si>
  <si>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</si>
  <si>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</si>
  <si>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</si>
  <si>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</si>
  <si>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</si>
  <si>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</si>
  <si>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</si>
  <si>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</si>
  <si>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</si>
  <si>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</si>
  <si>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</si>
  <si>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</si>
  <si>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</si>
  <si>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</si>
  <si>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</si>
  <si>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</si>
  <si>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</si>
  <si>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</si>
  <si>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</si>
  <si>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</si>
  <si>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</si>
  <si>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</si>
  <si>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</si>
  <si>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</si>
  <si>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напряму)</t>
  </si>
  <si>
    <t>(шифр і назва  спеціальності)</t>
  </si>
  <si>
    <t>(назва  спеціалізації)</t>
  </si>
  <si>
    <t>-</t>
  </si>
  <si>
    <t>Е</t>
  </si>
  <si>
    <t>Екзаменаційна сесія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</si>
  <si>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</si>
  <si>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</si>
  <si>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</si>
  <si>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</si>
  <si>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</si>
  <si>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</si>
  <si>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</si>
  <si>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</si>
  <si>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</si>
  <si>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</si>
  <si>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</si>
  <si>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</si>
  <si>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</si>
  <si>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</si>
  <si>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</si>
  <si>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</si>
  <si>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№ з/п</t>
  </si>
  <si>
    <t>НАЗВА НАВЧАЛЬНОЇ ДИСЦИПЛІНИ, ПРАКТИКИ, АТЕСТАЦІЇ</t>
  </si>
  <si>
    <t>загальний обсяг годин з дисципліни</t>
  </si>
  <si>
    <t>практичні, семінарські</t>
  </si>
  <si>
    <t>кредитів ЄКТС</t>
  </si>
  <si>
    <t>практичні семінарські</t>
  </si>
  <si>
    <t>протокол  засідання</t>
  </si>
  <si>
    <t>вченої ради ЧНТУ</t>
  </si>
  <si>
    <t>________________  С.М. Шкарлет</t>
  </si>
  <si>
    <t>Кваліфікація</t>
  </si>
  <si>
    <t>Строк навчання</t>
  </si>
  <si>
    <t>(роки і місяці)</t>
  </si>
  <si>
    <t>на основі</t>
  </si>
  <si>
    <t>(зазначається освітній рівень або ступень вищої освіти)</t>
  </si>
  <si>
    <t>ІІ. ЗВЕДЕНІ ДАНІ ПРО БЮДЖЕТ ЧАСУ, тижні</t>
  </si>
  <si>
    <t>ІІІ. ПРАКТИКА</t>
  </si>
  <si>
    <t>Форма атестації                                                                                                (екзамен, дипломний проект (робота))</t>
  </si>
  <si>
    <t>Назви навчальних дисциплін</t>
  </si>
  <si>
    <t>Н А В Ч А Л Ь Н И Й  П Л А Н</t>
  </si>
  <si>
    <t>Усього з обов’язкових дисциплін</t>
  </si>
  <si>
    <t>IV курс</t>
  </si>
  <si>
    <t>ІІІ</t>
  </si>
  <si>
    <t xml:space="preserve">Перший проректор </t>
  </si>
  <si>
    <t xml:space="preserve">контрольні роботи, реферати </t>
  </si>
  <si>
    <t xml:space="preserve">розрахунково-графічні, розрахункові роботи </t>
  </si>
  <si>
    <t>Розподіл часу в годинах  та кредитах за курсами і семестрами</t>
  </si>
  <si>
    <t>5.1. ЦИКЛ ЗАГАЛЬНОЇ ПІДГОТОВКИ</t>
  </si>
  <si>
    <t xml:space="preserve">5.1.1. БЛОК ОБОВ’ЯЗКОВИХ НАВЧАЛЬНИХ ДИСЦИПЛІН </t>
  </si>
  <si>
    <t>5.2. ЦИКЛ ПРОФЕСІЙНОЇ ПІДГОТОВКИ</t>
  </si>
  <si>
    <t xml:space="preserve">5.2.1. БЛОК ОБОВ’ЯЗКОВИХ НАВЧАЛЬНИХ ДИСЦИПЛІН 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</si>
  <si>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</si>
  <si>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</si>
  <si>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</si>
  <si>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</si>
  <si>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 xml:space="preserve">Завідувач випускової кафедри         </t>
  </si>
  <si>
    <t>Кількість аудиторних годин за семестр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</si>
  <si>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</si>
  <si>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</si>
  <si>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</si>
  <si>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 xml:space="preserve">5.2.2. БЛОК НАВЧАЛЬНИХ ДИСЦИПЛІНИ ЗА ВІЛЬНИМ ВИБОРОМ АСПІРАНТА </t>
  </si>
  <si>
    <t>Розподілені комп'ютерні мережі</t>
  </si>
  <si>
    <t>Методи і моделі захисту в комп'ютерних мережах</t>
  </si>
  <si>
    <t>Теорія кодування</t>
  </si>
  <si>
    <t>Теорія випадкових процесів</t>
  </si>
  <si>
    <t>Теорія автоматів</t>
  </si>
  <si>
    <t>Додаткові розділи дискретної математики</t>
  </si>
  <si>
    <t>Математичні методи оптимізації складних систем</t>
  </si>
  <si>
    <t>Теорія формальних граматик</t>
  </si>
  <si>
    <t>Методи математичної логіки</t>
  </si>
  <si>
    <t>Системний аналіз</t>
  </si>
  <si>
    <t>Математичні методи прийняття рішень</t>
  </si>
  <si>
    <t>Інноваційні методи навчання і методика викладання фахових дисциплін</t>
  </si>
  <si>
    <t>Методи управління розробкою ІТ-проектів</t>
  </si>
  <si>
    <t>Технології розробки програмного забезпечення</t>
  </si>
  <si>
    <t xml:space="preserve">4 роки </t>
  </si>
  <si>
    <t>Методи автоматичного доведення теорем</t>
  </si>
  <si>
    <t>Моделі і методи нечіткої логіки</t>
  </si>
  <si>
    <t>Нейронні мережі в розподілених комп'ютерних системах</t>
  </si>
  <si>
    <t>Еволюційні  обчислення в  системах</t>
  </si>
  <si>
    <t xml:space="preserve">третій (освітньо-науковий) рівень </t>
  </si>
  <si>
    <t>другого (магістерського) рівня</t>
  </si>
  <si>
    <t>ЗТ</t>
  </si>
  <si>
    <t>Заліковий тиждень</t>
  </si>
  <si>
    <t>Залікові тижні</t>
  </si>
  <si>
    <t>Методологія, організація та технологія наукових досліджень</t>
  </si>
  <si>
    <t>доктор філософії</t>
  </si>
  <si>
    <r>
      <t>ПОЗНАЧЕННЯ:</t>
    </r>
    <r>
      <rPr>
        <sz val="14"/>
        <rFont val="Times New Roman"/>
        <family val="1"/>
      </rPr>
      <t xml:space="preserve"> </t>
    </r>
  </si>
  <si>
    <t>О.О. Новомлинець</t>
  </si>
  <si>
    <t>С.А. Іванець</t>
  </si>
  <si>
    <t>Усього з дисциплін професійної підготовки</t>
  </si>
  <si>
    <t>Усього з дисциплін за вільним вибором</t>
  </si>
  <si>
    <t>5.3. ПРАКТИЧНА ПІДГОТОВКА</t>
  </si>
  <si>
    <t>Навчально-педагогічна практика</t>
  </si>
  <si>
    <t>Усього на практичну підготовку</t>
  </si>
  <si>
    <t>ІV</t>
  </si>
  <si>
    <t>П</t>
  </si>
  <si>
    <t>Навчально - педагогічна практика</t>
  </si>
  <si>
    <t>освітня програма</t>
  </si>
  <si>
    <t>12 - іфнормаційні технології</t>
  </si>
  <si>
    <t xml:space="preserve">122 - комп'ютерні науки </t>
  </si>
  <si>
    <t xml:space="preserve">“  ”                          2020 року  </t>
  </si>
  <si>
    <t xml:space="preserve">№ </t>
  </si>
  <si>
    <t xml:space="preserve">“   ”                     2020 року  </t>
  </si>
  <si>
    <t>В.М. Базилевич</t>
  </si>
  <si>
    <t>Іноземна мова для наукового спілкування</t>
  </si>
  <si>
    <t>Філософія науки і культури</t>
  </si>
  <si>
    <t>ОК 1</t>
  </si>
  <si>
    <t>3</t>
  </si>
  <si>
    <t>ОК 2</t>
  </si>
  <si>
    <t>8</t>
  </si>
  <si>
    <t>ОК 3</t>
  </si>
  <si>
    <t>ОК 4</t>
  </si>
  <si>
    <t>ОК 5</t>
  </si>
  <si>
    <t>ОК 6</t>
  </si>
  <si>
    <t>ВБ 1.1</t>
  </si>
  <si>
    <t>ВБ 1.2</t>
  </si>
  <si>
    <t>ВБ 1.3</t>
  </si>
  <si>
    <t>ВБ 2.1</t>
  </si>
  <si>
    <t>ВБ 2.2</t>
  </si>
  <si>
    <t>ВБ 2.3</t>
  </si>
  <si>
    <t>ВБ 3.1</t>
  </si>
  <si>
    <t>ВБ 3.2</t>
  </si>
  <si>
    <t>ВБ 3.3</t>
  </si>
  <si>
    <t>ВБ 3.4</t>
  </si>
  <si>
    <t>ВБ 4.1</t>
  </si>
  <si>
    <t>ВБ 4.2</t>
  </si>
  <si>
    <t>ВБ 4.3</t>
  </si>
  <si>
    <t>ВБ 4.4</t>
  </si>
  <si>
    <t>ВБ 4.5</t>
  </si>
  <si>
    <t>ВБ 5.1</t>
  </si>
  <si>
    <t>ВБ 5.2</t>
  </si>
  <si>
    <t>ВБ 5.3</t>
  </si>
  <si>
    <t>ОК 7</t>
  </si>
  <si>
    <t>Національний  університет "Чернігівська політехніка"</t>
  </si>
  <si>
    <t>(очна(денна, вечірня), заочна)</t>
  </si>
  <si>
    <t>Усього з дисциплін загальної підготовки</t>
  </si>
  <si>
    <t>10</t>
  </si>
  <si>
    <t>80</t>
  </si>
  <si>
    <t>82</t>
  </si>
  <si>
    <t>4</t>
  </si>
  <si>
    <t>2</t>
  </si>
  <si>
    <t>84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</si>
  <si>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</si>
  <si>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 xml:space="preserve">заочна 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</si>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</sst>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.&quot;;[Red]\-#,##0\ &quot;đ.&quot;"/>
    <numFmt numFmtId="173" formatCode="#,##0.00\ &quot;đ.&quot;;[Red]\-#,##0.00\ &quot;đ.&quot;"/>
    <numFmt numFmtId="174" formatCode="0.0"/>
    <numFmt numFmtId="175" formatCode="\1\.0"/>
    <numFmt numFmtId="176" formatCode="\1\.00"/>
    <numFmt numFmtId="177" formatCode="\2\.0"/>
    <numFmt numFmtId="178" formatCode="\3\.0"/>
    <numFmt numFmtId="179" formatCode="\3\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[$-409]dddd\,\ mmmm\ d\,\ yyyy"/>
    <numFmt numFmtId="186" formatCode="[$-409]h:mm:ss\ AM/PM"/>
  </numFmts>
  <fonts count="9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24"/>
      <color indexed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7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74" fontId="17" fillId="0" borderId="13" xfId="0" applyNumberFormat="1" applyFont="1" applyBorder="1" applyAlignment="1">
      <alignment horizontal="center"/>
    </xf>
    <xf numFmtId="174" fontId="17" fillId="0" borderId="53" xfId="0" applyNumberFormat="1" applyFont="1" applyBorder="1" applyAlignment="1">
      <alignment/>
    </xf>
    <xf numFmtId="174" fontId="17" fillId="0" borderId="10" xfId="0" applyNumberFormat="1" applyFont="1" applyBorder="1" applyAlignment="1">
      <alignment/>
    </xf>
    <xf numFmtId="17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1" fontId="25" fillId="0" borderId="0" xfId="0" applyNumberFormat="1" applyFont="1" applyFill="1" applyAlignment="1">
      <alignment vertical="center" wrapText="1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1" fontId="2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41" fillId="0" borderId="0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7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textRotation="90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64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Continuous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vertical="center" wrapText="1"/>
    </xf>
    <xf numFmtId="0" fontId="23" fillId="0" borderId="74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23" fillId="0" borderId="71" xfId="0" applyFont="1" applyFill="1" applyBorder="1" applyAlignment="1">
      <alignment vertical="center" wrapText="1"/>
    </xf>
    <xf numFmtId="0" fontId="32" fillId="0" borderId="71" xfId="0" applyFont="1" applyFill="1" applyBorder="1" applyAlignment="1">
      <alignment vertical="center" wrapText="1"/>
    </xf>
    <xf numFmtId="0" fontId="27" fillId="0" borderId="71" xfId="0" applyFont="1" applyFill="1" applyBorder="1" applyAlignment="1">
      <alignment vertical="center" wrapText="1"/>
    </xf>
    <xf numFmtId="0" fontId="25" fillId="0" borderId="71" xfId="0" applyFont="1" applyFill="1" applyBorder="1" applyAlignment="1">
      <alignment vertical="center" wrapText="1"/>
    </xf>
    <xf numFmtId="0" fontId="23" fillId="0" borderId="75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1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Continuous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Continuous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horizontal="center" vertical="center" wrapText="1"/>
    </xf>
    <xf numFmtId="0" fontId="27" fillId="0" borderId="72" xfId="0" applyFont="1" applyFill="1" applyBorder="1" applyAlignment="1" applyProtection="1">
      <alignment horizontal="center" vertical="center" wrapText="1"/>
      <protection locked="0"/>
    </xf>
    <xf numFmtId="0" fontId="27" fillId="0" borderId="63" xfId="0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177" fontId="49" fillId="0" borderId="10" xfId="0" applyNumberFormat="1" applyFont="1" applyFill="1" applyBorder="1" applyAlignment="1">
      <alignment horizontal="center"/>
    </xf>
    <xf numFmtId="0" fontId="48" fillId="0" borderId="10" xfId="53" applyFont="1" applyFill="1" applyBorder="1" applyAlignment="1" applyProtection="1">
      <alignment wrapText="1"/>
      <protection hidden="1" locked="0"/>
    </xf>
    <xf numFmtId="0" fontId="49" fillId="0" borderId="10" xfId="0" applyFont="1" applyFill="1" applyBorder="1" applyAlignment="1">
      <alignment horizontal="center"/>
    </xf>
    <xf numFmtId="1" fontId="88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1" fontId="88" fillId="0" borderId="1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7" fillId="0" borderId="57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74" fontId="23" fillId="0" borderId="0" xfId="0" applyNumberFormat="1" applyFont="1" applyFill="1" applyBorder="1" applyAlignment="1">
      <alignment horizontal="center" vertical="center" wrapText="1"/>
    </xf>
    <xf numFmtId="174" fontId="27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10" xfId="53" applyFont="1" applyBorder="1" applyAlignment="1" applyProtection="1">
      <alignment vertical="top" wrapText="1"/>
      <protection hidden="1" locked="0"/>
    </xf>
    <xf numFmtId="0" fontId="27" fillId="0" borderId="0" xfId="0" applyFont="1" applyAlignment="1">
      <alignment/>
    </xf>
    <xf numFmtId="175" fontId="27" fillId="0" borderId="10" xfId="0" applyNumberFormat="1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1" fontId="27" fillId="0" borderId="10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10" xfId="53" applyFont="1" applyBorder="1" applyAlignment="1" applyProtection="1">
      <alignment wrapText="1"/>
      <protection hidden="1" locked="0"/>
    </xf>
    <xf numFmtId="49" fontId="27" fillId="0" borderId="10" xfId="0" applyNumberFormat="1" applyFont="1" applyBorder="1" applyAlignment="1" applyProtection="1">
      <alignment horizontal="center"/>
      <protection locked="0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1" fontId="49" fillId="0" borderId="10" xfId="0" applyNumberFormat="1" applyFont="1" applyFill="1" applyBorder="1" applyAlignment="1">
      <alignment horizontal="center"/>
    </xf>
    <xf numFmtId="1" fontId="89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 textRotation="90" wrapText="1"/>
    </xf>
    <xf numFmtId="1" fontId="23" fillId="0" borderId="10" xfId="0" applyNumberFormat="1" applyFont="1" applyFill="1" applyBorder="1" applyAlignment="1">
      <alignment horizontal="center" wrapText="1"/>
    </xf>
    <xf numFmtId="1" fontId="23" fillId="0" borderId="57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vertical="center" wrapText="1"/>
    </xf>
    <xf numFmtId="49" fontId="2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>
      <alignment vertical="center" wrapText="1"/>
    </xf>
    <xf numFmtId="0" fontId="27" fillId="0" borderId="57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>
      <alignment vertical="center" wrapText="1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" fontId="23" fillId="0" borderId="2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 wrapText="1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8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31" fillId="0" borderId="57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top" wrapText="1"/>
    </xf>
    <xf numFmtId="0" fontId="24" fillId="0" borderId="75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vertical="center" wrapText="1"/>
    </xf>
    <xf numFmtId="177" fontId="49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8" fillId="0" borderId="85" xfId="0" applyFont="1" applyFill="1" applyBorder="1" applyAlignment="1">
      <alignment horizontal="center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wrapText="1"/>
    </xf>
    <xf numFmtId="0" fontId="38" fillId="0" borderId="88" xfId="0" applyFont="1" applyFill="1" applyBorder="1" applyAlignment="1">
      <alignment horizontal="center" vertical="center" wrapText="1"/>
    </xf>
    <xf numFmtId="0" fontId="38" fillId="0" borderId="8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31" xfId="0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5" fillId="0" borderId="7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3" fillId="0" borderId="31" xfId="0" applyFont="1" applyFill="1" applyBorder="1" applyAlignment="1">
      <alignment/>
    </xf>
    <xf numFmtId="0" fontId="27" fillId="0" borderId="8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90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91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textRotation="90" wrapText="1"/>
    </xf>
    <xf numFmtId="0" fontId="23" fillId="0" borderId="95" xfId="0" applyFont="1" applyFill="1" applyBorder="1" applyAlignment="1">
      <alignment horizontal="center" vertical="center" textRotation="90" wrapText="1"/>
    </xf>
    <xf numFmtId="0" fontId="23" fillId="0" borderId="96" xfId="0" applyFont="1" applyFill="1" applyBorder="1" applyAlignment="1">
      <alignment horizontal="center" vertical="center" textRotation="90" wrapText="1"/>
    </xf>
    <xf numFmtId="0" fontId="27" fillId="0" borderId="97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 applyProtection="1">
      <alignment vertical="center" wrapText="1"/>
      <protection locked="0"/>
    </xf>
    <xf numFmtId="0" fontId="27" fillId="0" borderId="74" xfId="0" applyFont="1" applyFill="1" applyBorder="1" applyAlignment="1" applyProtection="1">
      <alignment vertical="center" wrapText="1"/>
      <protection locked="0"/>
    </xf>
    <xf numFmtId="0" fontId="27" fillId="0" borderId="96" xfId="0" applyFont="1" applyFill="1" applyBorder="1" applyAlignment="1" applyProtection="1">
      <alignment vertical="center" wrapText="1"/>
      <protection locked="0"/>
    </xf>
    <xf numFmtId="0" fontId="27" fillId="0" borderId="92" xfId="53" applyFont="1" applyFill="1" applyBorder="1" applyAlignment="1" applyProtection="1">
      <alignment vertical="center" wrapText="1"/>
      <protection hidden="1" locked="0"/>
    </xf>
    <xf numFmtId="0" fontId="27" fillId="0" borderId="23" xfId="53" applyFont="1" applyFill="1" applyBorder="1" applyAlignment="1" applyProtection="1">
      <alignment vertical="center" wrapText="1"/>
      <protection hidden="1" locked="0"/>
    </xf>
    <xf numFmtId="0" fontId="27" fillId="0" borderId="94" xfId="53" applyFont="1" applyFill="1" applyBorder="1" applyAlignment="1" applyProtection="1">
      <alignment vertical="center" wrapText="1"/>
      <protection hidden="1" locked="0"/>
    </xf>
    <xf numFmtId="0" fontId="27" fillId="0" borderId="98" xfId="53" applyFont="1" applyFill="1" applyBorder="1" applyAlignment="1" applyProtection="1">
      <alignment vertical="center" wrapText="1"/>
      <protection hidden="1" locked="0"/>
    </xf>
    <xf numFmtId="0" fontId="27" fillId="0" borderId="99" xfId="0" applyFont="1" applyFill="1" applyBorder="1" applyAlignment="1">
      <alignment horizontal="center" vertical="center" wrapText="1"/>
    </xf>
    <xf numFmtId="0" fontId="27" fillId="0" borderId="100" xfId="0" applyFont="1" applyFill="1" applyBorder="1" applyAlignment="1">
      <alignment horizontal="center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77" xfId="0" applyFont="1" applyFill="1" applyBorder="1" applyAlignment="1">
      <alignment horizontal="left" vertical="center" wrapText="1"/>
    </xf>
    <xf numFmtId="0" fontId="33" fillId="0" borderId="43" xfId="0" applyFont="1" applyFill="1" applyBorder="1" applyAlignment="1">
      <alignment horizontal="left" vertical="center" wrapText="1"/>
    </xf>
    <xf numFmtId="0" fontId="33" fillId="0" borderId="98" xfId="0" applyFont="1" applyFill="1" applyBorder="1" applyAlignment="1">
      <alignment horizontal="left" vertical="center" wrapText="1"/>
    </xf>
    <xf numFmtId="0" fontId="33" fillId="0" borderId="78" xfId="0" applyFont="1" applyFill="1" applyBorder="1" applyAlignment="1">
      <alignment horizontal="left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02" xfId="53" applyFont="1" applyFill="1" applyBorder="1" applyAlignment="1" applyProtection="1">
      <alignment vertical="center" wrapText="1"/>
      <protection hidden="1" locked="0"/>
    </xf>
    <xf numFmtId="0" fontId="27" fillId="0" borderId="103" xfId="53" applyFont="1" applyFill="1" applyBorder="1" applyAlignment="1" applyProtection="1">
      <alignment vertical="center" wrapText="1"/>
      <protection hidden="1" locked="0"/>
    </xf>
    <xf numFmtId="0" fontId="33" fillId="0" borderId="101" xfId="0" applyFont="1" applyFill="1" applyBorder="1" applyAlignment="1">
      <alignment horizontal="left" vertical="center" wrapText="1"/>
    </xf>
    <xf numFmtId="0" fontId="33" fillId="0" borderId="103" xfId="0" applyFont="1" applyFill="1" applyBorder="1" applyAlignment="1">
      <alignment horizontal="left" vertical="center" wrapText="1"/>
    </xf>
    <xf numFmtId="0" fontId="33" fillId="0" borderId="104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01" t="s">
        <v>155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150"/>
      <c r="O1" s="150"/>
      <c r="P1" s="150"/>
      <c r="Q1" s="151"/>
      <c r="R1" s="401"/>
      <c r="S1" s="401"/>
      <c r="T1" s="401"/>
      <c r="U1" s="401"/>
      <c r="V1" s="401"/>
      <c r="W1" s="401"/>
      <c r="X1" s="401"/>
      <c r="Y1" s="401"/>
      <c r="Z1" s="401"/>
      <c r="AA1" s="149"/>
      <c r="AB1" s="149"/>
      <c r="AC1" s="401"/>
      <c r="AD1" s="401"/>
      <c r="AE1" s="401"/>
      <c r="AF1" s="401"/>
      <c r="AG1" s="401"/>
      <c r="AH1" s="401"/>
      <c r="AI1" s="401"/>
      <c r="AJ1" s="401"/>
      <c r="AK1" s="401"/>
      <c r="AL1" s="149"/>
      <c r="AM1" s="155"/>
      <c r="AN1" s="401"/>
      <c r="AO1" s="401"/>
      <c r="AP1" s="401"/>
      <c r="AQ1" s="401"/>
      <c r="AR1" s="401"/>
      <c r="AS1" s="401"/>
      <c r="AT1" s="401"/>
      <c r="AU1" s="401"/>
      <c r="AV1" s="401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148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156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134"/>
      <c r="AY2" s="396" t="s">
        <v>156</v>
      </c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88"/>
    </row>
    <row r="3" spans="1:63" ht="18.75">
      <c r="A3" s="408" t="s">
        <v>228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89"/>
      <c r="Q3" s="89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14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14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09" t="s">
        <v>158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89"/>
      <c r="Q4" s="89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147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154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87"/>
      <c r="AY4" s="87"/>
      <c r="AZ4" s="87"/>
      <c r="BA4" s="87"/>
      <c r="BB4" s="397" t="s">
        <v>225</v>
      </c>
      <c r="BC4" s="398"/>
      <c r="BD4" s="398"/>
      <c r="BE4" s="398"/>
      <c r="BF4" s="398"/>
      <c r="BG4" s="398"/>
      <c r="BH4" s="39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99" t="s">
        <v>227</v>
      </c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40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03" t="s">
        <v>169</v>
      </c>
      <c r="L14" s="404"/>
      <c r="M14" s="404"/>
      <c r="N14" s="40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03" t="s">
        <v>174</v>
      </c>
      <c r="AG14" s="404"/>
      <c r="AH14" s="404"/>
      <c r="AI14" s="404"/>
      <c r="AJ14" s="405"/>
      <c r="AK14" s="403" t="s">
        <v>175</v>
      </c>
      <c r="AL14" s="404"/>
      <c r="AM14" s="404"/>
      <c r="AN14" s="163"/>
      <c r="AO14" s="160" t="s">
        <v>176</v>
      </c>
      <c r="AP14" s="96"/>
      <c r="AQ14" s="96"/>
      <c r="AR14" s="96"/>
      <c r="AS14" s="403" t="s">
        <v>177</v>
      </c>
      <c r="AT14" s="404"/>
      <c r="AU14" s="404"/>
      <c r="AV14" s="404"/>
      <c r="AW14" s="40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93" t="s">
        <v>185</v>
      </c>
      <c r="BI14" s="393" t="s">
        <v>186</v>
      </c>
      <c r="BJ14" s="393" t="s">
        <v>166</v>
      </c>
      <c r="BK14" s="88"/>
    </row>
    <row r="15" spans="1:63" ht="15">
      <c r="A15" s="39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94"/>
      <c r="BI15" s="394"/>
      <c r="BJ15" s="394"/>
      <c r="BK15" s="88"/>
    </row>
    <row r="16" spans="1:63" ht="15">
      <c r="A16" s="39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94"/>
      <c r="BI16" s="394"/>
      <c r="BJ16" s="394"/>
      <c r="BK16" s="88"/>
    </row>
    <row r="17" spans="1:63" ht="15.75" thickBot="1">
      <c r="A17" s="39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95"/>
      <c r="BI17" s="395"/>
      <c r="BJ17" s="39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K14:AM14"/>
    <mergeCell ref="AS14:AW14"/>
    <mergeCell ref="AN3:AW3"/>
    <mergeCell ref="AC2:AL2"/>
    <mergeCell ref="AF14:AJ14"/>
    <mergeCell ref="AC1:AK1"/>
    <mergeCell ref="AC3:AL3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01" t="s">
        <v>155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150"/>
      <c r="O1" s="150"/>
      <c r="P1" s="150"/>
      <c r="Q1" s="151"/>
      <c r="R1" s="401"/>
      <c r="S1" s="401"/>
      <c r="T1" s="401"/>
      <c r="U1" s="401"/>
      <c r="V1" s="401"/>
      <c r="W1" s="401"/>
      <c r="X1" s="401"/>
      <c r="Y1" s="401"/>
      <c r="Z1" s="401"/>
      <c r="AA1" s="149"/>
      <c r="AB1" s="149"/>
      <c r="AC1" s="401"/>
      <c r="AD1" s="401"/>
      <c r="AE1" s="401"/>
      <c r="AF1" s="401"/>
      <c r="AG1" s="401"/>
      <c r="AH1" s="401"/>
      <c r="AI1" s="401"/>
      <c r="AJ1" s="401"/>
      <c r="AK1" s="401"/>
      <c r="AL1" s="149"/>
      <c r="AM1" s="155"/>
      <c r="AN1" s="401"/>
      <c r="AO1" s="401"/>
      <c r="AP1" s="401"/>
      <c r="AQ1" s="401"/>
      <c r="AR1" s="401"/>
      <c r="AS1" s="401"/>
      <c r="AT1" s="401"/>
      <c r="AU1" s="401"/>
      <c r="AV1" s="401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148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156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134"/>
      <c r="AY2" s="396" t="s">
        <v>156</v>
      </c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88"/>
    </row>
    <row r="3" spans="1:63" ht="18.75">
      <c r="A3" s="408" t="s">
        <v>247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89"/>
      <c r="Q3" s="89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14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14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09" t="s">
        <v>158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89"/>
      <c r="Q4" s="89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147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154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87"/>
      <c r="AY4" s="87"/>
      <c r="AZ4" s="87"/>
      <c r="BA4" s="87"/>
      <c r="BB4" s="397" t="s">
        <v>225</v>
      </c>
      <c r="BC4" s="398"/>
      <c r="BD4" s="398"/>
      <c r="BE4" s="398"/>
      <c r="BF4" s="398"/>
      <c r="BG4" s="398"/>
      <c r="BH4" s="39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99" t="s">
        <v>227</v>
      </c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0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03" t="s">
        <v>175</v>
      </c>
      <c r="AK14" s="404"/>
      <c r="AL14" s="404"/>
      <c r="AM14" s="404"/>
      <c r="AN14" s="405"/>
      <c r="AO14" s="96" t="s">
        <v>176</v>
      </c>
      <c r="AP14" s="96"/>
      <c r="AQ14" s="96"/>
      <c r="AR14" s="96"/>
      <c r="AS14" s="403" t="s">
        <v>177</v>
      </c>
      <c r="AT14" s="404"/>
      <c r="AU14" s="404"/>
      <c r="AV14" s="405"/>
      <c r="AW14" s="403" t="s">
        <v>178</v>
      </c>
      <c r="AX14" s="404"/>
      <c r="AY14" s="404"/>
      <c r="AZ14" s="404"/>
      <c r="BA14" s="405"/>
      <c r="BB14" s="96" t="s">
        <v>179</v>
      </c>
      <c r="BC14" s="393" t="s">
        <v>241</v>
      </c>
      <c r="BD14" s="393" t="s">
        <v>243</v>
      </c>
      <c r="BE14" s="393" t="s">
        <v>242</v>
      </c>
      <c r="BF14" s="413" t="s">
        <v>244</v>
      </c>
      <c r="BG14" s="393" t="s">
        <v>245</v>
      </c>
      <c r="BH14" s="393" t="s">
        <v>185</v>
      </c>
      <c r="BI14" s="393" t="s">
        <v>186</v>
      </c>
      <c r="BJ14" s="393" t="s">
        <v>166</v>
      </c>
      <c r="BK14" s="88"/>
    </row>
    <row r="15" spans="1:63" ht="15">
      <c r="A15" s="39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11"/>
      <c r="BD15" s="411"/>
      <c r="BE15" s="411"/>
      <c r="BF15" s="414"/>
      <c r="BG15" s="411"/>
      <c r="BH15" s="394"/>
      <c r="BI15" s="394"/>
      <c r="BJ15" s="394"/>
      <c r="BK15" s="88"/>
    </row>
    <row r="16" spans="1:63" ht="15">
      <c r="A16" s="39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11"/>
      <c r="BD16" s="411"/>
      <c r="BE16" s="411"/>
      <c r="BF16" s="414"/>
      <c r="BG16" s="411"/>
      <c r="BH16" s="394"/>
      <c r="BI16" s="394"/>
      <c r="BJ16" s="394"/>
      <c r="BK16" s="88"/>
    </row>
    <row r="17" spans="1:63" ht="15" customHeight="1" thickBot="1">
      <c r="A17" s="39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12"/>
      <c r="BD17" s="412"/>
      <c r="BE17" s="412"/>
      <c r="BF17" s="415"/>
      <c r="BG17" s="412"/>
      <c r="BH17" s="395"/>
      <c r="BI17" s="395"/>
      <c r="BJ17" s="395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Zeros="0" tabSelected="1" zoomScale="75" zoomScaleNormal="75" zoomScaleSheetLayoutView="70" zoomScalePageLayoutView="0" workbookViewId="0" topLeftCell="A43">
      <selection activeCell="S53" sqref="S53"/>
    </sheetView>
  </sheetViews>
  <sheetFormatPr defaultColWidth="9.00390625" defaultRowHeight="12.75"/>
  <cols>
    <col min="1" max="1" width="8.75390625" style="209" customWidth="1"/>
    <col min="2" max="2" width="51.00390625" style="209" customWidth="1"/>
    <col min="3" max="3" width="4.75390625" style="208" customWidth="1"/>
    <col min="4" max="4" width="5.625" style="209" customWidth="1"/>
    <col min="5" max="6" width="4.75390625" style="208" customWidth="1"/>
    <col min="7" max="8" width="5.25390625" style="209" customWidth="1"/>
    <col min="9" max="9" width="5.375" style="208" customWidth="1"/>
    <col min="10" max="10" width="7.125" style="209" customWidth="1"/>
    <col min="11" max="11" width="8.125" style="209" customWidth="1"/>
    <col min="12" max="12" width="6.875" style="209" customWidth="1"/>
    <col min="13" max="13" width="6.625" style="209" customWidth="1"/>
    <col min="14" max="14" width="6.125" style="209" customWidth="1"/>
    <col min="15" max="15" width="10.875" style="209" customWidth="1"/>
    <col min="16" max="16" width="5.375" style="210" customWidth="1"/>
    <col min="17" max="17" width="6.00390625" style="210" customWidth="1"/>
    <col min="18" max="18" width="5.25390625" style="210" customWidth="1"/>
    <col min="19" max="19" width="6.125" style="210" customWidth="1"/>
    <col min="20" max="20" width="5.375" style="332" customWidth="1"/>
    <col min="21" max="21" width="5.375" style="210" customWidth="1"/>
    <col min="22" max="22" width="6.00390625" style="210" customWidth="1"/>
    <col min="23" max="23" width="5.125" style="210" customWidth="1"/>
    <col min="24" max="24" width="6.125" style="210" customWidth="1"/>
    <col min="25" max="25" width="5.375" style="332" customWidth="1"/>
    <col min="26" max="26" width="5.375" style="210" customWidth="1"/>
    <col min="27" max="27" width="6.00390625" style="210" customWidth="1"/>
    <col min="28" max="28" width="5.875" style="210" customWidth="1"/>
    <col min="29" max="29" width="6.125" style="210" customWidth="1"/>
    <col min="30" max="30" width="5.375" style="332" customWidth="1"/>
    <col min="31" max="31" width="5.75390625" style="210" customWidth="1"/>
    <col min="32" max="32" width="6.00390625" style="210" customWidth="1"/>
    <col min="33" max="33" width="5.75390625" style="210" customWidth="1"/>
    <col min="34" max="34" width="6.125" style="210" customWidth="1"/>
    <col min="35" max="35" width="5.375" style="332" customWidth="1"/>
    <col min="36" max="36" width="5.375" style="210" customWidth="1"/>
    <col min="37" max="37" width="6.00390625" style="210" customWidth="1"/>
    <col min="38" max="38" width="5.125" style="210" customWidth="1"/>
    <col min="39" max="39" width="6.125" style="210" customWidth="1"/>
    <col min="40" max="40" width="5.375" style="332" customWidth="1"/>
    <col min="41" max="41" width="5.25390625" style="210" customWidth="1"/>
    <col min="42" max="42" width="6.00390625" style="210" customWidth="1"/>
    <col min="43" max="43" width="4.875" style="210" customWidth="1"/>
    <col min="44" max="44" width="6.125" style="210" customWidth="1"/>
    <col min="45" max="45" width="5.375" style="332" customWidth="1"/>
    <col min="46" max="46" width="3.875" style="210" customWidth="1"/>
    <col min="47" max="47" width="6.00390625" style="210" customWidth="1"/>
    <col min="48" max="48" width="3.875" style="210" customWidth="1"/>
    <col min="49" max="49" width="6.125" style="210" customWidth="1"/>
    <col min="50" max="50" width="5.375" style="332" customWidth="1"/>
    <col min="51" max="51" width="3.875" style="210" customWidth="1"/>
    <col min="52" max="52" width="6.00390625" style="210" customWidth="1"/>
    <col min="53" max="53" width="3.875" style="210" customWidth="1"/>
    <col min="54" max="54" width="6.125" style="210" customWidth="1"/>
    <col min="55" max="55" width="5.375" style="332" customWidth="1"/>
    <col min="56" max="56" width="5.375" style="209" customWidth="1"/>
    <col min="57" max="57" width="27.75390625" style="209" customWidth="1"/>
    <col min="58" max="58" width="4.25390625" style="209" customWidth="1"/>
    <col min="59" max="16384" width="9.125" style="209" customWidth="1"/>
  </cols>
  <sheetData>
    <row r="2" spans="1:117" ht="27" customHeight="1">
      <c r="A2" s="419" t="s">
        <v>268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356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</row>
    <row r="3" spans="1:117" s="333" customFormat="1" ht="18" customHeight="1">
      <c r="A3" s="420" t="s">
        <v>313</v>
      </c>
      <c r="B3" s="421" t="s">
        <v>314</v>
      </c>
      <c r="C3" s="421" t="s">
        <v>261</v>
      </c>
      <c r="D3" s="421"/>
      <c r="E3" s="421"/>
      <c r="F3" s="421"/>
      <c r="G3" s="421"/>
      <c r="H3" s="421"/>
      <c r="I3" s="422" t="s">
        <v>279</v>
      </c>
      <c r="J3" s="421" t="s">
        <v>269</v>
      </c>
      <c r="K3" s="421"/>
      <c r="L3" s="421"/>
      <c r="M3" s="421"/>
      <c r="N3" s="421"/>
      <c r="O3" s="421"/>
      <c r="P3" s="417" t="s">
        <v>338</v>
      </c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356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</row>
    <row r="4" spans="1:117" s="333" customFormat="1" ht="18" customHeight="1">
      <c r="A4" s="420"/>
      <c r="B4" s="421"/>
      <c r="C4" s="421"/>
      <c r="D4" s="421"/>
      <c r="E4" s="421"/>
      <c r="F4" s="421"/>
      <c r="G4" s="421"/>
      <c r="H4" s="421"/>
      <c r="I4" s="422"/>
      <c r="J4" s="420" t="s">
        <v>315</v>
      </c>
      <c r="K4" s="421" t="s">
        <v>287</v>
      </c>
      <c r="L4" s="421"/>
      <c r="M4" s="421"/>
      <c r="N4" s="421"/>
      <c r="O4" s="420" t="s">
        <v>288</v>
      </c>
      <c r="P4" s="416" t="s">
        <v>275</v>
      </c>
      <c r="Q4" s="416"/>
      <c r="R4" s="416"/>
      <c r="S4" s="416"/>
      <c r="T4" s="416"/>
      <c r="U4" s="416"/>
      <c r="V4" s="416"/>
      <c r="W4" s="416"/>
      <c r="X4" s="416"/>
      <c r="Y4" s="416"/>
      <c r="Z4" s="416" t="s">
        <v>276</v>
      </c>
      <c r="AA4" s="416"/>
      <c r="AB4" s="416"/>
      <c r="AC4" s="416"/>
      <c r="AD4" s="416"/>
      <c r="AE4" s="416"/>
      <c r="AF4" s="416"/>
      <c r="AG4" s="416"/>
      <c r="AH4" s="416"/>
      <c r="AI4" s="416"/>
      <c r="AJ4" s="416" t="s">
        <v>277</v>
      </c>
      <c r="AK4" s="416"/>
      <c r="AL4" s="416"/>
      <c r="AM4" s="416"/>
      <c r="AN4" s="416"/>
      <c r="AO4" s="416"/>
      <c r="AP4" s="416"/>
      <c r="AQ4" s="416"/>
      <c r="AR4" s="416"/>
      <c r="AS4" s="416"/>
      <c r="AT4" s="416" t="s">
        <v>333</v>
      </c>
      <c r="AU4" s="416"/>
      <c r="AV4" s="416"/>
      <c r="AW4" s="416"/>
      <c r="AX4" s="416"/>
      <c r="AY4" s="416"/>
      <c r="AZ4" s="416"/>
      <c r="BA4" s="416"/>
      <c r="BB4" s="416"/>
      <c r="BC4" s="416"/>
      <c r="BD4" s="356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</row>
    <row r="5" spans="1:117" s="333" customFormat="1" ht="18" customHeight="1">
      <c r="A5" s="420"/>
      <c r="B5" s="421"/>
      <c r="C5" s="420" t="s">
        <v>283</v>
      </c>
      <c r="D5" s="420" t="s">
        <v>285</v>
      </c>
      <c r="E5" s="421" t="s">
        <v>284</v>
      </c>
      <c r="F5" s="421"/>
      <c r="G5" s="423" t="s">
        <v>337</v>
      </c>
      <c r="H5" s="423" t="s">
        <v>336</v>
      </c>
      <c r="I5" s="422"/>
      <c r="J5" s="420"/>
      <c r="K5" s="420" t="s">
        <v>286</v>
      </c>
      <c r="L5" s="421" t="s">
        <v>272</v>
      </c>
      <c r="M5" s="421"/>
      <c r="N5" s="421"/>
      <c r="O5" s="420"/>
      <c r="P5" s="417" t="s">
        <v>289</v>
      </c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356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</row>
    <row r="6" spans="1:117" s="333" customFormat="1" ht="18" customHeight="1">
      <c r="A6" s="420"/>
      <c r="B6" s="421"/>
      <c r="C6" s="420"/>
      <c r="D6" s="420"/>
      <c r="E6" s="420" t="s">
        <v>270</v>
      </c>
      <c r="F6" s="420" t="s">
        <v>271</v>
      </c>
      <c r="G6" s="423"/>
      <c r="H6" s="423"/>
      <c r="I6" s="422"/>
      <c r="J6" s="420"/>
      <c r="K6" s="420"/>
      <c r="L6" s="420" t="s">
        <v>273</v>
      </c>
      <c r="M6" s="420" t="s">
        <v>316</v>
      </c>
      <c r="N6" s="420" t="s">
        <v>274</v>
      </c>
      <c r="O6" s="420"/>
      <c r="P6" s="416">
        <v>1</v>
      </c>
      <c r="Q6" s="416"/>
      <c r="R6" s="416"/>
      <c r="S6" s="416"/>
      <c r="T6" s="416"/>
      <c r="U6" s="416">
        <v>2</v>
      </c>
      <c r="V6" s="416"/>
      <c r="W6" s="416"/>
      <c r="X6" s="416"/>
      <c r="Y6" s="416"/>
      <c r="Z6" s="416">
        <v>3</v>
      </c>
      <c r="AA6" s="416"/>
      <c r="AB6" s="416"/>
      <c r="AC6" s="416"/>
      <c r="AD6" s="416"/>
      <c r="AE6" s="416">
        <v>4</v>
      </c>
      <c r="AF6" s="416"/>
      <c r="AG6" s="416"/>
      <c r="AH6" s="416"/>
      <c r="AI6" s="416"/>
      <c r="AJ6" s="416">
        <v>5</v>
      </c>
      <c r="AK6" s="416"/>
      <c r="AL6" s="416"/>
      <c r="AM6" s="416"/>
      <c r="AN6" s="416"/>
      <c r="AO6" s="416">
        <v>6</v>
      </c>
      <c r="AP6" s="416"/>
      <c r="AQ6" s="416"/>
      <c r="AR6" s="416"/>
      <c r="AS6" s="416"/>
      <c r="AT6" s="416">
        <v>7</v>
      </c>
      <c r="AU6" s="416"/>
      <c r="AV6" s="416"/>
      <c r="AW6" s="416"/>
      <c r="AX6" s="416"/>
      <c r="AY6" s="416">
        <v>8</v>
      </c>
      <c r="AZ6" s="416"/>
      <c r="BA6" s="416"/>
      <c r="BB6" s="416"/>
      <c r="BC6" s="416"/>
      <c r="BD6" s="356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</row>
    <row r="7" spans="1:117" s="333" customFormat="1" ht="18" customHeight="1">
      <c r="A7" s="420"/>
      <c r="B7" s="421"/>
      <c r="C7" s="420"/>
      <c r="D7" s="420"/>
      <c r="E7" s="420"/>
      <c r="F7" s="420"/>
      <c r="G7" s="423"/>
      <c r="H7" s="423"/>
      <c r="I7" s="422"/>
      <c r="J7" s="420"/>
      <c r="K7" s="420"/>
      <c r="L7" s="420"/>
      <c r="M7" s="420"/>
      <c r="N7" s="420"/>
      <c r="O7" s="420"/>
      <c r="P7" s="417" t="s">
        <v>302</v>
      </c>
      <c r="Q7" s="417"/>
      <c r="R7" s="417"/>
      <c r="S7" s="417"/>
      <c r="T7" s="418" t="s">
        <v>317</v>
      </c>
      <c r="U7" s="417" t="s">
        <v>302</v>
      </c>
      <c r="V7" s="417"/>
      <c r="W7" s="417"/>
      <c r="X7" s="417"/>
      <c r="Y7" s="418" t="s">
        <v>317</v>
      </c>
      <c r="Z7" s="417" t="s">
        <v>302</v>
      </c>
      <c r="AA7" s="417"/>
      <c r="AB7" s="417"/>
      <c r="AC7" s="417"/>
      <c r="AD7" s="418" t="s">
        <v>317</v>
      </c>
      <c r="AE7" s="417" t="s">
        <v>302</v>
      </c>
      <c r="AF7" s="417"/>
      <c r="AG7" s="417"/>
      <c r="AH7" s="417"/>
      <c r="AI7" s="418" t="s">
        <v>317</v>
      </c>
      <c r="AJ7" s="417" t="s">
        <v>302</v>
      </c>
      <c r="AK7" s="417"/>
      <c r="AL7" s="417"/>
      <c r="AM7" s="417"/>
      <c r="AN7" s="418" t="s">
        <v>317</v>
      </c>
      <c r="AO7" s="417" t="s">
        <v>302</v>
      </c>
      <c r="AP7" s="417"/>
      <c r="AQ7" s="417"/>
      <c r="AR7" s="417"/>
      <c r="AS7" s="418" t="s">
        <v>317</v>
      </c>
      <c r="AT7" s="417" t="s">
        <v>302</v>
      </c>
      <c r="AU7" s="417"/>
      <c r="AV7" s="417"/>
      <c r="AW7" s="417"/>
      <c r="AX7" s="418" t="s">
        <v>317</v>
      </c>
      <c r="AY7" s="417" t="s">
        <v>302</v>
      </c>
      <c r="AZ7" s="417"/>
      <c r="BA7" s="417"/>
      <c r="BB7" s="417"/>
      <c r="BC7" s="418" t="s">
        <v>317</v>
      </c>
      <c r="BD7" s="356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</row>
    <row r="8" spans="1:117" s="333" customFormat="1" ht="82.5" customHeight="1">
      <c r="A8" s="420"/>
      <c r="B8" s="421"/>
      <c r="C8" s="420"/>
      <c r="D8" s="420"/>
      <c r="E8" s="420"/>
      <c r="F8" s="420"/>
      <c r="G8" s="423"/>
      <c r="H8" s="423"/>
      <c r="I8" s="422"/>
      <c r="J8" s="420"/>
      <c r="K8" s="420"/>
      <c r="L8" s="420"/>
      <c r="M8" s="420"/>
      <c r="N8" s="420"/>
      <c r="O8" s="420"/>
      <c r="P8" s="358" t="s">
        <v>273</v>
      </c>
      <c r="Q8" s="358" t="s">
        <v>318</v>
      </c>
      <c r="R8" s="358" t="s">
        <v>274</v>
      </c>
      <c r="S8" s="358" t="s">
        <v>288</v>
      </c>
      <c r="T8" s="418"/>
      <c r="U8" s="358" t="s">
        <v>273</v>
      </c>
      <c r="V8" s="358" t="s">
        <v>318</v>
      </c>
      <c r="W8" s="358" t="s">
        <v>274</v>
      </c>
      <c r="X8" s="358" t="s">
        <v>288</v>
      </c>
      <c r="Y8" s="418"/>
      <c r="Z8" s="358" t="s">
        <v>273</v>
      </c>
      <c r="AA8" s="358" t="s">
        <v>318</v>
      </c>
      <c r="AB8" s="358" t="s">
        <v>274</v>
      </c>
      <c r="AC8" s="358" t="s">
        <v>288</v>
      </c>
      <c r="AD8" s="418"/>
      <c r="AE8" s="358" t="s">
        <v>273</v>
      </c>
      <c r="AF8" s="358" t="s">
        <v>318</v>
      </c>
      <c r="AG8" s="358" t="s">
        <v>274</v>
      </c>
      <c r="AH8" s="358" t="s">
        <v>288</v>
      </c>
      <c r="AI8" s="418"/>
      <c r="AJ8" s="358" t="s">
        <v>273</v>
      </c>
      <c r="AK8" s="358" t="s">
        <v>318</v>
      </c>
      <c r="AL8" s="358" t="s">
        <v>274</v>
      </c>
      <c r="AM8" s="358" t="s">
        <v>288</v>
      </c>
      <c r="AN8" s="418"/>
      <c r="AO8" s="358" t="s">
        <v>273</v>
      </c>
      <c r="AP8" s="358" t="s">
        <v>318</v>
      </c>
      <c r="AQ8" s="358" t="s">
        <v>274</v>
      </c>
      <c r="AR8" s="358" t="s">
        <v>288</v>
      </c>
      <c r="AS8" s="418"/>
      <c r="AT8" s="358" t="s">
        <v>273</v>
      </c>
      <c r="AU8" s="358" t="s">
        <v>318</v>
      </c>
      <c r="AV8" s="358" t="s">
        <v>274</v>
      </c>
      <c r="AW8" s="358" t="s">
        <v>288</v>
      </c>
      <c r="AX8" s="418"/>
      <c r="AY8" s="358" t="s">
        <v>273</v>
      </c>
      <c r="AZ8" s="358" t="s">
        <v>318</v>
      </c>
      <c r="BA8" s="358" t="s">
        <v>274</v>
      </c>
      <c r="BB8" s="358" t="s">
        <v>288</v>
      </c>
      <c r="BC8" s="418"/>
      <c r="BD8" s="356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</row>
    <row r="9" spans="1:117" s="333" customFormat="1" ht="12" customHeight="1">
      <c r="A9" s="359">
        <v>1</v>
      </c>
      <c r="B9" s="359">
        <v>2</v>
      </c>
      <c r="C9" s="359">
        <v>3</v>
      </c>
      <c r="D9" s="359">
        <v>4</v>
      </c>
      <c r="E9" s="359">
        <v>5</v>
      </c>
      <c r="F9" s="359">
        <v>6</v>
      </c>
      <c r="G9" s="359">
        <v>7</v>
      </c>
      <c r="H9" s="359">
        <v>8</v>
      </c>
      <c r="I9" s="360">
        <v>9</v>
      </c>
      <c r="J9" s="359">
        <v>10</v>
      </c>
      <c r="K9" s="359">
        <v>11</v>
      </c>
      <c r="L9" s="359">
        <v>12</v>
      </c>
      <c r="M9" s="359">
        <v>13</v>
      </c>
      <c r="N9" s="359">
        <v>14</v>
      </c>
      <c r="O9" s="359">
        <v>15</v>
      </c>
      <c r="P9" s="359">
        <v>16</v>
      </c>
      <c r="Q9" s="359">
        <v>17</v>
      </c>
      <c r="R9" s="359">
        <v>18</v>
      </c>
      <c r="S9" s="359">
        <v>19</v>
      </c>
      <c r="T9" s="359">
        <v>20</v>
      </c>
      <c r="U9" s="359">
        <v>21</v>
      </c>
      <c r="V9" s="359">
        <v>22</v>
      </c>
      <c r="W9" s="359">
        <v>23</v>
      </c>
      <c r="X9" s="359">
        <v>24</v>
      </c>
      <c r="Y9" s="359">
        <v>25</v>
      </c>
      <c r="Z9" s="359">
        <v>26</v>
      </c>
      <c r="AA9" s="359">
        <v>27</v>
      </c>
      <c r="AB9" s="359">
        <v>28</v>
      </c>
      <c r="AC9" s="359">
        <v>29</v>
      </c>
      <c r="AD9" s="359">
        <v>30</v>
      </c>
      <c r="AE9" s="359">
        <v>31</v>
      </c>
      <c r="AF9" s="359">
        <v>32</v>
      </c>
      <c r="AG9" s="359">
        <v>33</v>
      </c>
      <c r="AH9" s="359">
        <v>34</v>
      </c>
      <c r="AI9" s="359">
        <v>35</v>
      </c>
      <c r="AJ9" s="359">
        <v>36</v>
      </c>
      <c r="AK9" s="359">
        <v>37</v>
      </c>
      <c r="AL9" s="359">
        <v>38</v>
      </c>
      <c r="AM9" s="359">
        <v>39</v>
      </c>
      <c r="AN9" s="359">
        <v>40</v>
      </c>
      <c r="AO9" s="359">
        <v>41</v>
      </c>
      <c r="AP9" s="359">
        <v>42</v>
      </c>
      <c r="AQ9" s="359">
        <v>43</v>
      </c>
      <c r="AR9" s="359">
        <v>44</v>
      </c>
      <c r="AS9" s="359">
        <v>45</v>
      </c>
      <c r="AT9" s="359">
        <v>46</v>
      </c>
      <c r="AU9" s="359">
        <v>47</v>
      </c>
      <c r="AV9" s="359">
        <v>48</v>
      </c>
      <c r="AW9" s="359">
        <v>49</v>
      </c>
      <c r="AX9" s="359">
        <v>50</v>
      </c>
      <c r="AY9" s="359">
        <v>51</v>
      </c>
      <c r="AZ9" s="359">
        <v>52</v>
      </c>
      <c r="BA9" s="359">
        <v>53</v>
      </c>
      <c r="BB9" s="359">
        <v>54</v>
      </c>
      <c r="BC9" s="359">
        <v>55</v>
      </c>
      <c r="BD9" s="361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</row>
    <row r="10" spans="1:117" ht="21.75" customHeight="1">
      <c r="A10" s="419" t="s">
        <v>339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356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</row>
    <row r="11" spans="1:117" ht="21" customHeight="1">
      <c r="A11" s="424" t="s">
        <v>340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356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</row>
    <row r="12" spans="1:114" s="335" customFormat="1" ht="21.75" customHeight="1">
      <c r="A12" s="347" t="s">
        <v>399</v>
      </c>
      <c r="B12" s="345" t="s">
        <v>397</v>
      </c>
      <c r="C12" s="348">
        <v>4</v>
      </c>
      <c r="D12" s="348" t="s">
        <v>45</v>
      </c>
      <c r="E12" s="348"/>
      <c r="F12" s="348"/>
      <c r="G12" s="348"/>
      <c r="H12" s="348"/>
      <c r="I12" s="350">
        <v>12</v>
      </c>
      <c r="J12" s="355">
        <v>360</v>
      </c>
      <c r="K12" s="355">
        <v>36</v>
      </c>
      <c r="L12" s="349"/>
      <c r="M12" s="349">
        <v>36</v>
      </c>
      <c r="N12" s="349"/>
      <c r="O12" s="349">
        <v>324</v>
      </c>
      <c r="P12" s="352"/>
      <c r="Q12" s="352" t="s">
        <v>429</v>
      </c>
      <c r="R12" s="352"/>
      <c r="S12" s="352" t="s">
        <v>430</v>
      </c>
      <c r="T12" s="352" t="s">
        <v>400</v>
      </c>
      <c r="U12" s="352"/>
      <c r="V12" s="352" t="s">
        <v>429</v>
      </c>
      <c r="W12" s="352"/>
      <c r="X12" s="352" t="s">
        <v>430</v>
      </c>
      <c r="Y12" s="352" t="s">
        <v>400</v>
      </c>
      <c r="Z12" s="352"/>
      <c r="AA12" s="352" t="s">
        <v>402</v>
      </c>
      <c r="AB12" s="352"/>
      <c r="AC12" s="352" t="s">
        <v>431</v>
      </c>
      <c r="AD12" s="352" t="s">
        <v>400</v>
      </c>
      <c r="AE12" s="353"/>
      <c r="AF12" s="353" t="s">
        <v>402</v>
      </c>
      <c r="AG12" s="353"/>
      <c r="AH12" s="353" t="s">
        <v>431</v>
      </c>
      <c r="AI12" s="353" t="s">
        <v>400</v>
      </c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3"/>
      <c r="AU12" s="353"/>
      <c r="AV12" s="353"/>
      <c r="AW12" s="353"/>
      <c r="AX12" s="353"/>
      <c r="AY12" s="352"/>
      <c r="AZ12" s="352"/>
      <c r="BA12" s="352"/>
      <c r="BB12" s="352"/>
      <c r="BC12" s="352"/>
      <c r="BD12" s="362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</row>
    <row r="13" spans="1:114" s="335" customFormat="1" ht="22.5" customHeight="1">
      <c r="A13" s="347" t="s">
        <v>401</v>
      </c>
      <c r="B13" s="351" t="s">
        <v>398</v>
      </c>
      <c r="C13" s="348">
        <v>2</v>
      </c>
      <c r="D13" s="348">
        <v>1</v>
      </c>
      <c r="E13" s="348"/>
      <c r="F13" s="348"/>
      <c r="G13" s="348"/>
      <c r="H13" s="348"/>
      <c r="I13" s="350">
        <v>6</v>
      </c>
      <c r="J13" s="355">
        <v>180</v>
      </c>
      <c r="K13" s="355">
        <v>18</v>
      </c>
      <c r="L13" s="349">
        <v>10</v>
      </c>
      <c r="M13" s="349">
        <v>8</v>
      </c>
      <c r="N13" s="349"/>
      <c r="O13" s="349">
        <v>162</v>
      </c>
      <c r="P13" s="352" t="s">
        <v>111</v>
      </c>
      <c r="Q13" s="352" t="s">
        <v>432</v>
      </c>
      <c r="R13" s="352"/>
      <c r="S13" s="352" t="s">
        <v>430</v>
      </c>
      <c r="T13" s="352" t="s">
        <v>400</v>
      </c>
      <c r="U13" s="352" t="s">
        <v>111</v>
      </c>
      <c r="V13" s="352" t="s">
        <v>433</v>
      </c>
      <c r="W13" s="352"/>
      <c r="X13" s="352" t="s">
        <v>431</v>
      </c>
      <c r="Y13" s="352" t="s">
        <v>400</v>
      </c>
      <c r="Z13" s="352"/>
      <c r="AA13" s="352"/>
      <c r="AB13" s="352"/>
      <c r="AC13" s="352"/>
      <c r="AD13" s="352"/>
      <c r="AE13" s="353"/>
      <c r="AF13" s="353"/>
      <c r="AG13" s="353"/>
      <c r="AH13" s="353"/>
      <c r="AI13" s="353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3"/>
      <c r="AU13" s="353"/>
      <c r="AV13" s="353"/>
      <c r="AW13" s="353"/>
      <c r="AX13" s="353"/>
      <c r="AY13" s="352"/>
      <c r="AZ13" s="352"/>
      <c r="BA13" s="352"/>
      <c r="BB13" s="352"/>
      <c r="BC13" s="352"/>
      <c r="BD13" s="362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</row>
    <row r="14" spans="1:114" s="335" customFormat="1" ht="41.25" customHeight="1" thickBot="1">
      <c r="A14" s="347" t="s">
        <v>403</v>
      </c>
      <c r="B14" s="351" t="s">
        <v>377</v>
      </c>
      <c r="C14" s="348">
        <v>3</v>
      </c>
      <c r="D14" s="348">
        <v>1.2</v>
      </c>
      <c r="E14" s="348"/>
      <c r="F14" s="348"/>
      <c r="G14" s="348"/>
      <c r="H14" s="348"/>
      <c r="I14" s="350">
        <v>9</v>
      </c>
      <c r="J14" s="355">
        <v>270</v>
      </c>
      <c r="K14" s="355">
        <v>26</v>
      </c>
      <c r="L14" s="349">
        <v>16</v>
      </c>
      <c r="M14" s="349"/>
      <c r="N14" s="349">
        <v>10</v>
      </c>
      <c r="O14" s="349">
        <v>244</v>
      </c>
      <c r="P14" s="352" t="s">
        <v>111</v>
      </c>
      <c r="Q14" s="352"/>
      <c r="R14" s="352" t="s">
        <v>432</v>
      </c>
      <c r="S14" s="352" t="s">
        <v>430</v>
      </c>
      <c r="T14" s="352" t="s">
        <v>400</v>
      </c>
      <c r="U14" s="352" t="s">
        <v>111</v>
      </c>
      <c r="V14" s="352"/>
      <c r="W14" s="352" t="s">
        <v>432</v>
      </c>
      <c r="X14" s="352" t="s">
        <v>430</v>
      </c>
      <c r="Y14" s="352" t="s">
        <v>400</v>
      </c>
      <c r="Z14" s="352" t="s">
        <v>432</v>
      </c>
      <c r="AA14" s="352"/>
      <c r="AB14" s="352" t="s">
        <v>433</v>
      </c>
      <c r="AC14" s="352" t="s">
        <v>434</v>
      </c>
      <c r="AD14" s="352" t="s">
        <v>400</v>
      </c>
      <c r="AE14" s="353"/>
      <c r="AF14" s="353"/>
      <c r="AG14" s="353"/>
      <c r="AH14" s="353"/>
      <c r="AI14" s="353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3"/>
      <c r="AU14" s="353"/>
      <c r="AV14" s="353"/>
      <c r="AW14" s="353"/>
      <c r="AX14" s="353"/>
      <c r="AY14" s="352"/>
      <c r="AZ14" s="352"/>
      <c r="BA14" s="352"/>
      <c r="BB14" s="352"/>
      <c r="BC14" s="352"/>
      <c r="BD14" s="362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</row>
    <row r="15" spans="1:117" s="281" customFormat="1" ht="22.5" customHeight="1" thickBot="1">
      <c r="A15" s="436" t="s">
        <v>435</v>
      </c>
      <c r="B15" s="436"/>
      <c r="C15" s="363">
        <v>3</v>
      </c>
      <c r="D15" s="363">
        <v>6</v>
      </c>
      <c r="E15" s="363">
        <v>0</v>
      </c>
      <c r="F15" s="363">
        <v>0</v>
      </c>
      <c r="G15" s="363">
        <v>0</v>
      </c>
      <c r="H15" s="363">
        <v>0</v>
      </c>
      <c r="I15" s="363">
        <v>27</v>
      </c>
      <c r="J15" s="363">
        <v>810</v>
      </c>
      <c r="K15" s="363">
        <v>80</v>
      </c>
      <c r="L15" s="363">
        <v>26</v>
      </c>
      <c r="M15" s="363">
        <v>44</v>
      </c>
      <c r="N15" s="363">
        <v>10</v>
      </c>
      <c r="O15" s="363">
        <v>730</v>
      </c>
      <c r="P15" s="363">
        <v>12</v>
      </c>
      <c r="Q15" s="363">
        <v>14</v>
      </c>
      <c r="R15" s="363">
        <v>4</v>
      </c>
      <c r="S15" s="363">
        <v>240</v>
      </c>
      <c r="T15" s="363">
        <v>9</v>
      </c>
      <c r="U15" s="363">
        <v>10</v>
      </c>
      <c r="V15" s="363">
        <v>14</v>
      </c>
      <c r="W15" s="363">
        <v>4</v>
      </c>
      <c r="X15" s="363">
        <v>242</v>
      </c>
      <c r="Y15" s="363">
        <v>9</v>
      </c>
      <c r="Z15" s="363">
        <v>4</v>
      </c>
      <c r="AA15" s="363">
        <v>8</v>
      </c>
      <c r="AB15" s="363">
        <v>2</v>
      </c>
      <c r="AC15" s="363">
        <v>166</v>
      </c>
      <c r="AD15" s="363">
        <v>6</v>
      </c>
      <c r="AE15" s="363">
        <v>0</v>
      </c>
      <c r="AF15" s="363">
        <v>8</v>
      </c>
      <c r="AG15" s="363">
        <v>0</v>
      </c>
      <c r="AH15" s="363">
        <v>82</v>
      </c>
      <c r="AI15" s="363">
        <v>3</v>
      </c>
      <c r="AJ15" s="363">
        <v>0</v>
      </c>
      <c r="AK15" s="363">
        <v>0</v>
      </c>
      <c r="AL15" s="363">
        <v>0</v>
      </c>
      <c r="AM15" s="363"/>
      <c r="AN15" s="363">
        <v>0</v>
      </c>
      <c r="AO15" s="363">
        <v>0</v>
      </c>
      <c r="AP15" s="363">
        <v>0</v>
      </c>
      <c r="AQ15" s="363">
        <v>0</v>
      </c>
      <c r="AR15" s="363"/>
      <c r="AS15" s="363">
        <v>0</v>
      </c>
      <c r="AT15" s="364">
        <v>0</v>
      </c>
      <c r="AU15" s="364">
        <v>0</v>
      </c>
      <c r="AV15" s="364">
        <v>0</v>
      </c>
      <c r="AW15" s="364"/>
      <c r="AX15" s="364">
        <v>0</v>
      </c>
      <c r="AY15" s="363">
        <v>0</v>
      </c>
      <c r="AZ15" s="363">
        <v>0</v>
      </c>
      <c r="BA15" s="363">
        <v>0</v>
      </c>
      <c r="BB15" s="363"/>
      <c r="BC15" s="363">
        <v>0</v>
      </c>
      <c r="BD15" s="362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280"/>
      <c r="DL15" s="280"/>
      <c r="DM15" s="280"/>
    </row>
    <row r="16" spans="1:114" s="336" customFormat="1" ht="22.5" customHeight="1">
      <c r="A16" s="436" t="s">
        <v>428</v>
      </c>
      <c r="B16" s="436"/>
      <c r="C16" s="363">
        <v>3</v>
      </c>
      <c r="D16" s="363">
        <v>6</v>
      </c>
      <c r="E16" s="363">
        <v>0</v>
      </c>
      <c r="F16" s="363">
        <v>0</v>
      </c>
      <c r="G16" s="363">
        <v>0</v>
      </c>
      <c r="H16" s="363"/>
      <c r="I16" s="363">
        <v>27</v>
      </c>
      <c r="J16" s="363">
        <v>810</v>
      </c>
      <c r="K16" s="363">
        <v>80</v>
      </c>
      <c r="L16" s="363">
        <v>26</v>
      </c>
      <c r="M16" s="363">
        <v>44</v>
      </c>
      <c r="N16" s="363">
        <v>10</v>
      </c>
      <c r="O16" s="363">
        <v>730</v>
      </c>
      <c r="P16" s="363">
        <v>12</v>
      </c>
      <c r="Q16" s="363">
        <v>14</v>
      </c>
      <c r="R16" s="363">
        <v>4</v>
      </c>
      <c r="S16" s="363">
        <v>240</v>
      </c>
      <c r="T16" s="363">
        <v>9</v>
      </c>
      <c r="U16" s="363">
        <v>10</v>
      </c>
      <c r="V16" s="363">
        <v>14</v>
      </c>
      <c r="W16" s="363">
        <v>4</v>
      </c>
      <c r="X16" s="363">
        <v>242</v>
      </c>
      <c r="Y16" s="363">
        <v>9</v>
      </c>
      <c r="Z16" s="363">
        <v>4</v>
      </c>
      <c r="AA16" s="363">
        <v>8</v>
      </c>
      <c r="AB16" s="363">
        <v>2</v>
      </c>
      <c r="AC16" s="363">
        <v>166</v>
      </c>
      <c r="AD16" s="363">
        <v>6</v>
      </c>
      <c r="AE16" s="363">
        <v>0</v>
      </c>
      <c r="AF16" s="363">
        <v>8</v>
      </c>
      <c r="AG16" s="363">
        <v>0</v>
      </c>
      <c r="AH16" s="363">
        <v>82</v>
      </c>
      <c r="AI16" s="363">
        <v>3</v>
      </c>
      <c r="AJ16" s="363">
        <v>0</v>
      </c>
      <c r="AK16" s="363">
        <v>0</v>
      </c>
      <c r="AL16" s="363">
        <v>0</v>
      </c>
      <c r="AM16" s="363"/>
      <c r="AN16" s="363">
        <v>0</v>
      </c>
      <c r="AO16" s="363">
        <v>0</v>
      </c>
      <c r="AP16" s="363">
        <v>0</v>
      </c>
      <c r="AQ16" s="363">
        <v>0</v>
      </c>
      <c r="AR16" s="363"/>
      <c r="AS16" s="363">
        <v>0</v>
      </c>
      <c r="AT16" s="364">
        <v>0</v>
      </c>
      <c r="AU16" s="364">
        <v>0</v>
      </c>
      <c r="AV16" s="364">
        <v>0</v>
      </c>
      <c r="AW16" s="364"/>
      <c r="AX16" s="364">
        <v>0</v>
      </c>
      <c r="AY16" s="363">
        <v>0</v>
      </c>
      <c r="AZ16" s="363">
        <v>0</v>
      </c>
      <c r="BA16" s="363">
        <v>0</v>
      </c>
      <c r="BB16" s="363"/>
      <c r="BC16" s="363">
        <v>0</v>
      </c>
      <c r="BD16" s="362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</row>
    <row r="17" spans="1:117" ht="22.5" customHeight="1">
      <c r="A17" s="419" t="s">
        <v>341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356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</row>
    <row r="18" spans="1:117" ht="21.75" customHeight="1">
      <c r="A18" s="424" t="s">
        <v>342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356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</row>
    <row r="19" spans="1:117" ht="24" customHeight="1">
      <c r="A19" s="365" t="s">
        <v>404</v>
      </c>
      <c r="B19" s="366" t="s">
        <v>349</v>
      </c>
      <c r="C19" s="198">
        <v>4</v>
      </c>
      <c r="D19" s="198">
        <v>3</v>
      </c>
      <c r="E19" s="198"/>
      <c r="F19" s="198"/>
      <c r="G19" s="367"/>
      <c r="H19" s="367"/>
      <c r="I19" s="198">
        <v>6</v>
      </c>
      <c r="J19" s="357">
        <f>I19*30</f>
        <v>180</v>
      </c>
      <c r="K19" s="357">
        <f>L19+M19+N19</f>
        <v>18</v>
      </c>
      <c r="L19" s="197">
        <v>10</v>
      </c>
      <c r="M19" s="197">
        <f>Q19+V19+AA19+AF19+AK19+AP19+AU19+AZ19</f>
        <v>0</v>
      </c>
      <c r="N19" s="197">
        <v>8</v>
      </c>
      <c r="O19" s="197">
        <f>J19-K19</f>
        <v>162</v>
      </c>
      <c r="P19" s="197"/>
      <c r="Q19" s="197"/>
      <c r="R19" s="197"/>
      <c r="S19" s="197">
        <f>T19*30-(P19+Q19+R19)</f>
        <v>0</v>
      </c>
      <c r="T19" s="198"/>
      <c r="U19" s="197"/>
      <c r="V19" s="197"/>
      <c r="W19" s="197"/>
      <c r="X19" s="197">
        <f>Y19*30-(U19+V19+W19)</f>
        <v>0</v>
      </c>
      <c r="Y19" s="198"/>
      <c r="Z19" s="197">
        <v>6</v>
      </c>
      <c r="AA19" s="197"/>
      <c r="AB19" s="197">
        <v>4</v>
      </c>
      <c r="AC19" s="197">
        <v>80</v>
      </c>
      <c r="AD19" s="198">
        <v>3</v>
      </c>
      <c r="AE19" s="197">
        <v>4</v>
      </c>
      <c r="AF19" s="197"/>
      <c r="AG19" s="197">
        <v>4</v>
      </c>
      <c r="AH19" s="197">
        <v>82</v>
      </c>
      <c r="AI19" s="198">
        <v>3</v>
      </c>
      <c r="AJ19" s="197"/>
      <c r="AK19" s="197"/>
      <c r="AL19" s="197"/>
      <c r="AM19" s="197">
        <f>AN19*30-(AJ19+AK19+AL19)</f>
        <v>0</v>
      </c>
      <c r="AN19" s="198"/>
      <c r="AO19" s="197"/>
      <c r="AP19" s="197"/>
      <c r="AQ19" s="197"/>
      <c r="AR19" s="197">
        <f>AS19*30-(AO19+AP19+AQ19)</f>
        <v>0</v>
      </c>
      <c r="AS19" s="198"/>
      <c r="AT19" s="197"/>
      <c r="AU19" s="197"/>
      <c r="AV19" s="197"/>
      <c r="AW19" s="197">
        <f>AX19*30-(AT19+AU19+AV19)</f>
        <v>0</v>
      </c>
      <c r="AX19" s="198"/>
      <c r="AY19" s="197"/>
      <c r="AZ19" s="197"/>
      <c r="BA19" s="197"/>
      <c r="BB19" s="197">
        <f>BC19*30-(AY19+AZ19+BA19)</f>
        <v>0</v>
      </c>
      <c r="BC19" s="198"/>
      <c r="BD19" s="368"/>
      <c r="BE19" s="245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</row>
    <row r="20" spans="1:117" ht="37.5" customHeight="1">
      <c r="A20" s="365" t="s">
        <v>405</v>
      </c>
      <c r="B20" s="366" t="s">
        <v>350</v>
      </c>
      <c r="C20" s="198">
        <v>4</v>
      </c>
      <c r="D20" s="198">
        <v>3</v>
      </c>
      <c r="E20" s="198"/>
      <c r="F20" s="198"/>
      <c r="G20" s="367"/>
      <c r="H20" s="367"/>
      <c r="I20" s="198">
        <v>6</v>
      </c>
      <c r="J20" s="357">
        <f>I20*30</f>
        <v>180</v>
      </c>
      <c r="K20" s="357">
        <f>L20+M20+N20</f>
        <v>18</v>
      </c>
      <c r="L20" s="197">
        <v>10</v>
      </c>
      <c r="M20" s="197">
        <f>Q20+V20+AA20+AF20+AK20+AP20+AU20+AZ20</f>
        <v>0</v>
      </c>
      <c r="N20" s="197">
        <v>8</v>
      </c>
      <c r="O20" s="197">
        <f>J20-K20</f>
        <v>162</v>
      </c>
      <c r="P20" s="197"/>
      <c r="Q20" s="197"/>
      <c r="R20" s="197"/>
      <c r="S20" s="197">
        <f>T20*30-(P20+Q20+R20)</f>
        <v>0</v>
      </c>
      <c r="T20" s="198"/>
      <c r="U20" s="197"/>
      <c r="V20" s="197"/>
      <c r="W20" s="197"/>
      <c r="X20" s="197">
        <f>Y20*30-(U20+V20+W20)</f>
        <v>0</v>
      </c>
      <c r="Y20" s="198"/>
      <c r="Z20" s="197">
        <v>6</v>
      </c>
      <c r="AA20" s="197"/>
      <c r="AB20" s="197">
        <v>4</v>
      </c>
      <c r="AC20" s="197">
        <v>80</v>
      </c>
      <c r="AD20" s="198">
        <v>3</v>
      </c>
      <c r="AE20" s="197">
        <v>4</v>
      </c>
      <c r="AF20" s="197"/>
      <c r="AG20" s="197">
        <v>4</v>
      </c>
      <c r="AH20" s="197">
        <v>82</v>
      </c>
      <c r="AI20" s="198">
        <v>3</v>
      </c>
      <c r="AJ20" s="197"/>
      <c r="AK20" s="197"/>
      <c r="AL20" s="197"/>
      <c r="AM20" s="197">
        <f>AN20*30-(AJ20+AK20+AL20)</f>
        <v>0</v>
      </c>
      <c r="AN20" s="198"/>
      <c r="AO20" s="197"/>
      <c r="AP20" s="197"/>
      <c r="AQ20" s="197"/>
      <c r="AR20" s="197">
        <f>AS20*30-(AO20+AP20+AQ20)</f>
        <v>0</v>
      </c>
      <c r="AS20" s="198"/>
      <c r="AT20" s="197"/>
      <c r="AU20" s="197"/>
      <c r="AV20" s="197"/>
      <c r="AW20" s="197">
        <f>AX20*30-(AT20+AU20+AV20)</f>
        <v>0</v>
      </c>
      <c r="AX20" s="198"/>
      <c r="AY20" s="197"/>
      <c r="AZ20" s="197"/>
      <c r="BA20" s="197"/>
      <c r="BB20" s="197">
        <f>BC20*30-(AY20+AZ20+BA20)</f>
        <v>0</v>
      </c>
      <c r="BC20" s="198"/>
      <c r="BD20" s="356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</row>
    <row r="21" spans="1:117" ht="39" customHeight="1" thickBot="1">
      <c r="A21" s="365" t="s">
        <v>406</v>
      </c>
      <c r="B21" s="366" t="s">
        <v>351</v>
      </c>
      <c r="C21" s="198">
        <v>3</v>
      </c>
      <c r="D21" s="198"/>
      <c r="E21" s="198"/>
      <c r="F21" s="198"/>
      <c r="G21" s="367"/>
      <c r="H21" s="367"/>
      <c r="I21" s="198">
        <v>3</v>
      </c>
      <c r="J21" s="357">
        <f>I21*30</f>
        <v>90</v>
      </c>
      <c r="K21" s="357">
        <f>L21+M21+N21</f>
        <v>8</v>
      </c>
      <c r="L21" s="197">
        <v>4</v>
      </c>
      <c r="M21" s="197"/>
      <c r="N21" s="197">
        <v>4</v>
      </c>
      <c r="O21" s="197">
        <f>J21-K21</f>
        <v>82</v>
      </c>
      <c r="P21" s="197"/>
      <c r="Q21" s="197"/>
      <c r="R21" s="197"/>
      <c r="S21" s="197">
        <f>T21*30-(P21+Q21+R21)</f>
        <v>0</v>
      </c>
      <c r="T21" s="198"/>
      <c r="U21" s="197"/>
      <c r="V21" s="197"/>
      <c r="W21" s="197"/>
      <c r="X21" s="197">
        <f>Y21*30-(U21+V21+W21)</f>
        <v>0</v>
      </c>
      <c r="Y21" s="198"/>
      <c r="Z21" s="197">
        <v>4</v>
      </c>
      <c r="AA21" s="197"/>
      <c r="AB21" s="197">
        <v>4</v>
      </c>
      <c r="AC21" s="197">
        <v>82</v>
      </c>
      <c r="AD21" s="198">
        <v>3</v>
      </c>
      <c r="AE21" s="197"/>
      <c r="AF21" s="197"/>
      <c r="AG21" s="197"/>
      <c r="AH21" s="197"/>
      <c r="AI21" s="198"/>
      <c r="AJ21" s="197"/>
      <c r="AK21" s="197"/>
      <c r="AL21" s="197"/>
      <c r="AM21" s="197">
        <f>AN21*30-(AJ21+AK21+AL21)</f>
        <v>0</v>
      </c>
      <c r="AN21" s="198"/>
      <c r="AO21" s="197"/>
      <c r="AP21" s="197"/>
      <c r="AQ21" s="197"/>
      <c r="AR21" s="197">
        <f>AS21*30-(AO21+AP21+AQ21)</f>
        <v>0</v>
      </c>
      <c r="AS21" s="198"/>
      <c r="AT21" s="197"/>
      <c r="AU21" s="197"/>
      <c r="AV21" s="197"/>
      <c r="AW21" s="197">
        <f>AX21*30-(AT21+AU21+AV21)</f>
        <v>0</v>
      </c>
      <c r="AX21" s="198"/>
      <c r="AY21" s="197"/>
      <c r="AZ21" s="197"/>
      <c r="BA21" s="197"/>
      <c r="BB21" s="197">
        <f>BC21*30-(AY21+AZ21+BA21)</f>
        <v>0</v>
      </c>
      <c r="BC21" s="198"/>
      <c r="BD21" s="313"/>
      <c r="BE21" s="246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</row>
    <row r="22" spans="1:117" s="281" customFormat="1" ht="21.75" customHeight="1" thickBot="1">
      <c r="A22" s="419" t="s">
        <v>332</v>
      </c>
      <c r="B22" s="419"/>
      <c r="C22" s="229">
        <v>3</v>
      </c>
      <c r="D22" s="229">
        <v>3</v>
      </c>
      <c r="E22" s="229"/>
      <c r="F22" s="229"/>
      <c r="G22" s="229"/>
      <c r="H22" s="229"/>
      <c r="I22" s="313">
        <f aca="true" t="shared" si="0" ref="I22:BC22">SUM(I19:I21)</f>
        <v>15</v>
      </c>
      <c r="J22" s="313">
        <f t="shared" si="0"/>
        <v>450</v>
      </c>
      <c r="K22" s="313">
        <f t="shared" si="0"/>
        <v>44</v>
      </c>
      <c r="L22" s="313">
        <f t="shared" si="0"/>
        <v>24</v>
      </c>
      <c r="M22" s="313">
        <f t="shared" si="0"/>
        <v>0</v>
      </c>
      <c r="N22" s="313">
        <f t="shared" si="0"/>
        <v>20</v>
      </c>
      <c r="O22" s="313">
        <f t="shared" si="0"/>
        <v>406</v>
      </c>
      <c r="P22" s="313">
        <f t="shared" si="0"/>
        <v>0</v>
      </c>
      <c r="Q22" s="313">
        <f t="shared" si="0"/>
        <v>0</v>
      </c>
      <c r="R22" s="313">
        <f t="shared" si="0"/>
        <v>0</v>
      </c>
      <c r="S22" s="313">
        <f t="shared" si="0"/>
        <v>0</v>
      </c>
      <c r="T22" s="313">
        <f t="shared" si="0"/>
        <v>0</v>
      </c>
      <c r="U22" s="313">
        <f t="shared" si="0"/>
        <v>0</v>
      </c>
      <c r="V22" s="313">
        <f t="shared" si="0"/>
        <v>0</v>
      </c>
      <c r="W22" s="313">
        <f t="shared" si="0"/>
        <v>0</v>
      </c>
      <c r="X22" s="313">
        <f t="shared" si="0"/>
        <v>0</v>
      </c>
      <c r="Y22" s="313">
        <f t="shared" si="0"/>
        <v>0</v>
      </c>
      <c r="Z22" s="313">
        <f t="shared" si="0"/>
        <v>16</v>
      </c>
      <c r="AA22" s="313">
        <f t="shared" si="0"/>
        <v>0</v>
      </c>
      <c r="AB22" s="313">
        <f t="shared" si="0"/>
        <v>12</v>
      </c>
      <c r="AC22" s="313">
        <f t="shared" si="0"/>
        <v>242</v>
      </c>
      <c r="AD22" s="313">
        <f t="shared" si="0"/>
        <v>9</v>
      </c>
      <c r="AE22" s="313">
        <f t="shared" si="0"/>
        <v>8</v>
      </c>
      <c r="AF22" s="313">
        <f t="shared" si="0"/>
        <v>0</v>
      </c>
      <c r="AG22" s="313">
        <f t="shared" si="0"/>
        <v>8</v>
      </c>
      <c r="AH22" s="313">
        <f t="shared" si="0"/>
        <v>164</v>
      </c>
      <c r="AI22" s="313">
        <f t="shared" si="0"/>
        <v>6</v>
      </c>
      <c r="AJ22" s="313">
        <f t="shared" si="0"/>
        <v>0</v>
      </c>
      <c r="AK22" s="313">
        <f t="shared" si="0"/>
        <v>0</v>
      </c>
      <c r="AL22" s="313">
        <f t="shared" si="0"/>
        <v>0</v>
      </c>
      <c r="AM22" s="313">
        <f t="shared" si="0"/>
        <v>0</v>
      </c>
      <c r="AN22" s="313">
        <f t="shared" si="0"/>
        <v>0</v>
      </c>
      <c r="AO22" s="313">
        <f t="shared" si="0"/>
        <v>0</v>
      </c>
      <c r="AP22" s="313">
        <f t="shared" si="0"/>
        <v>0</v>
      </c>
      <c r="AQ22" s="313">
        <f t="shared" si="0"/>
        <v>0</v>
      </c>
      <c r="AR22" s="313">
        <f t="shared" si="0"/>
        <v>0</v>
      </c>
      <c r="AS22" s="313">
        <f t="shared" si="0"/>
        <v>0</v>
      </c>
      <c r="AT22" s="313">
        <f t="shared" si="0"/>
        <v>0</v>
      </c>
      <c r="AU22" s="313">
        <f t="shared" si="0"/>
        <v>0</v>
      </c>
      <c r="AV22" s="313">
        <f t="shared" si="0"/>
        <v>0</v>
      </c>
      <c r="AW22" s="313">
        <f t="shared" si="0"/>
        <v>0</v>
      </c>
      <c r="AX22" s="313">
        <f t="shared" si="0"/>
        <v>0</v>
      </c>
      <c r="AY22" s="313">
        <f t="shared" si="0"/>
        <v>0</v>
      </c>
      <c r="AZ22" s="313">
        <f t="shared" si="0"/>
        <v>0</v>
      </c>
      <c r="BA22" s="313">
        <f t="shared" si="0"/>
        <v>0</v>
      </c>
      <c r="BB22" s="313">
        <f t="shared" si="0"/>
        <v>0</v>
      </c>
      <c r="BC22" s="313">
        <f t="shared" si="0"/>
        <v>0</v>
      </c>
      <c r="BD22" s="369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</row>
    <row r="23" spans="1:117" ht="21.75" customHeight="1" thickBot="1">
      <c r="A23" s="428" t="s">
        <v>352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375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</row>
    <row r="24" spans="1:117" ht="24.75" customHeight="1">
      <c r="A24" s="379" t="s">
        <v>407</v>
      </c>
      <c r="B24" s="380" t="s">
        <v>353</v>
      </c>
      <c r="C24" s="381">
        <v>3</v>
      </c>
      <c r="D24" s="381"/>
      <c r="E24" s="381"/>
      <c r="F24" s="381"/>
      <c r="G24" s="385"/>
      <c r="H24" s="385"/>
      <c r="I24" s="381">
        <v>3</v>
      </c>
      <c r="J24" s="383">
        <f aca="true" t="shared" si="1" ref="J24:J29">I24*30</f>
        <v>90</v>
      </c>
      <c r="K24" s="383">
        <f aca="true" t="shared" si="2" ref="K24:K29">L24+M24+N24</f>
        <v>8</v>
      </c>
      <c r="L24" s="382">
        <v>4</v>
      </c>
      <c r="M24" s="382"/>
      <c r="N24" s="382">
        <v>4</v>
      </c>
      <c r="O24" s="382">
        <f aca="true" t="shared" si="3" ref="O24:O29">J24-K24</f>
        <v>82</v>
      </c>
      <c r="P24" s="382"/>
      <c r="Q24" s="382"/>
      <c r="R24" s="382"/>
      <c r="S24" s="382">
        <f aca="true" t="shared" si="4" ref="S24:S29">T24*30-(P24+Q24+R24)</f>
        <v>0</v>
      </c>
      <c r="T24" s="381"/>
      <c r="U24" s="382"/>
      <c r="V24" s="382"/>
      <c r="W24" s="382"/>
      <c r="X24" s="382">
        <f aca="true" t="shared" si="5" ref="X24:X29">Y24*30-(U24+V24+W24)</f>
        <v>0</v>
      </c>
      <c r="Y24" s="381"/>
      <c r="Z24" s="382">
        <v>4</v>
      </c>
      <c r="AA24" s="382"/>
      <c r="AB24" s="382">
        <v>4</v>
      </c>
      <c r="AC24" s="382">
        <v>82</v>
      </c>
      <c r="AD24" s="381">
        <v>3</v>
      </c>
      <c r="AE24" s="382"/>
      <c r="AF24" s="382"/>
      <c r="AG24" s="382"/>
      <c r="AH24" s="382">
        <f>AI24*30-(AE24+AF24+AG24)</f>
        <v>0</v>
      </c>
      <c r="AI24" s="381"/>
      <c r="AJ24" s="382"/>
      <c r="AK24" s="382"/>
      <c r="AL24" s="382"/>
      <c r="AM24" s="382">
        <f>AN24*30-(AJ24+AK24+AL24)</f>
        <v>0</v>
      </c>
      <c r="AN24" s="381"/>
      <c r="AO24" s="382"/>
      <c r="AP24" s="382"/>
      <c r="AQ24" s="382"/>
      <c r="AR24" s="382">
        <f>AS24*30-(AO24+AP24+AQ24)</f>
        <v>0</v>
      </c>
      <c r="AS24" s="381"/>
      <c r="AT24" s="382"/>
      <c r="AU24" s="382"/>
      <c r="AV24" s="382"/>
      <c r="AW24" s="382">
        <f>AX24*30-(AT24+AU24+AV24)</f>
        <v>0</v>
      </c>
      <c r="AX24" s="381"/>
      <c r="AY24" s="382"/>
      <c r="AZ24" s="382"/>
      <c r="BA24" s="382"/>
      <c r="BB24" s="382">
        <f>BC24*30-(AY24+AZ24+BA24)</f>
        <v>0</v>
      </c>
      <c r="BC24" s="381"/>
      <c r="BD24" s="386"/>
      <c r="BE24" s="246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</row>
    <row r="25" spans="1:117" ht="39.75" customHeight="1">
      <c r="A25" s="365" t="s">
        <v>408</v>
      </c>
      <c r="B25" s="366" t="s">
        <v>354</v>
      </c>
      <c r="C25" s="198">
        <v>3</v>
      </c>
      <c r="D25" s="198"/>
      <c r="E25" s="198"/>
      <c r="F25" s="198"/>
      <c r="G25" s="197"/>
      <c r="H25" s="197"/>
      <c r="I25" s="198">
        <v>3</v>
      </c>
      <c r="J25" s="357">
        <f t="shared" si="1"/>
        <v>90</v>
      </c>
      <c r="K25" s="357">
        <f t="shared" si="2"/>
        <v>8</v>
      </c>
      <c r="L25" s="197">
        <v>4</v>
      </c>
      <c r="M25" s="197"/>
      <c r="N25" s="197">
        <v>4</v>
      </c>
      <c r="O25" s="197">
        <f t="shared" si="3"/>
        <v>82</v>
      </c>
      <c r="P25" s="197"/>
      <c r="Q25" s="197"/>
      <c r="R25" s="197"/>
      <c r="S25" s="197">
        <f t="shared" si="4"/>
        <v>0</v>
      </c>
      <c r="T25" s="198"/>
      <c r="U25" s="197"/>
      <c r="V25" s="197"/>
      <c r="W25" s="197"/>
      <c r="X25" s="197">
        <f t="shared" si="5"/>
        <v>0</v>
      </c>
      <c r="Y25" s="198"/>
      <c r="Z25" s="197">
        <v>4</v>
      </c>
      <c r="AA25" s="197"/>
      <c r="AB25" s="197">
        <v>4</v>
      </c>
      <c r="AC25" s="197">
        <v>82</v>
      </c>
      <c r="AD25" s="198">
        <v>3</v>
      </c>
      <c r="AE25" s="197"/>
      <c r="AF25" s="197"/>
      <c r="AG25" s="197"/>
      <c r="AH25" s="197">
        <f>AI25*30-(AE25+AF25+AG25)</f>
        <v>0</v>
      </c>
      <c r="AI25" s="198"/>
      <c r="AJ25" s="197"/>
      <c r="AK25" s="197"/>
      <c r="AL25" s="197"/>
      <c r="AM25" s="197">
        <f>AN25*30-(AJ25+AK25+AL25)</f>
        <v>0</v>
      </c>
      <c r="AN25" s="198"/>
      <c r="AO25" s="197"/>
      <c r="AP25" s="197"/>
      <c r="AQ25" s="197"/>
      <c r="AR25" s="197">
        <f>AS25*30-(AO25+AP25+AQ25)</f>
        <v>0</v>
      </c>
      <c r="AS25" s="198"/>
      <c r="AT25" s="197"/>
      <c r="AU25" s="197"/>
      <c r="AV25" s="197"/>
      <c r="AW25" s="197">
        <f>AX25*30-(AT25+AU25+AV25)</f>
        <v>0</v>
      </c>
      <c r="AX25" s="198"/>
      <c r="AY25" s="197"/>
      <c r="AZ25" s="197"/>
      <c r="BA25" s="197"/>
      <c r="BB25" s="197">
        <f>BC25*30-(AY25+AZ25+BA25)</f>
        <v>0</v>
      </c>
      <c r="BC25" s="198"/>
      <c r="BD25" s="356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</row>
    <row r="26" spans="1:117" ht="21.75" customHeight="1" thickBot="1">
      <c r="A26" s="376" t="s">
        <v>409</v>
      </c>
      <c r="B26" s="377" t="s">
        <v>355</v>
      </c>
      <c r="C26" s="202">
        <v>3</v>
      </c>
      <c r="D26" s="202"/>
      <c r="E26" s="202"/>
      <c r="F26" s="202"/>
      <c r="G26" s="196"/>
      <c r="H26" s="196"/>
      <c r="I26" s="202">
        <v>3</v>
      </c>
      <c r="J26" s="337">
        <f t="shared" si="1"/>
        <v>90</v>
      </c>
      <c r="K26" s="337">
        <f t="shared" si="2"/>
        <v>8</v>
      </c>
      <c r="L26" s="337">
        <v>4</v>
      </c>
      <c r="M26" s="337"/>
      <c r="N26" s="337">
        <v>4</v>
      </c>
      <c r="O26" s="337">
        <f t="shared" si="3"/>
        <v>82</v>
      </c>
      <c r="P26" s="337"/>
      <c r="Q26" s="337"/>
      <c r="R26" s="337"/>
      <c r="S26" s="337">
        <f t="shared" si="4"/>
        <v>0</v>
      </c>
      <c r="T26" s="337"/>
      <c r="U26" s="337"/>
      <c r="V26" s="337"/>
      <c r="W26" s="337"/>
      <c r="X26" s="337">
        <f t="shared" si="5"/>
        <v>0</v>
      </c>
      <c r="Y26" s="337"/>
      <c r="Z26" s="196">
        <v>4</v>
      </c>
      <c r="AA26" s="196"/>
      <c r="AB26" s="196">
        <v>4</v>
      </c>
      <c r="AC26" s="196">
        <v>82</v>
      </c>
      <c r="AD26" s="202">
        <v>3</v>
      </c>
      <c r="AE26" s="196"/>
      <c r="AF26" s="196"/>
      <c r="AG26" s="196"/>
      <c r="AH26" s="196"/>
      <c r="AI26" s="202"/>
      <c r="AJ26" s="196"/>
      <c r="AK26" s="196"/>
      <c r="AL26" s="196"/>
      <c r="AM26" s="196"/>
      <c r="AN26" s="202"/>
      <c r="AO26" s="196"/>
      <c r="AP26" s="196"/>
      <c r="AQ26" s="196"/>
      <c r="AR26" s="196"/>
      <c r="AS26" s="202"/>
      <c r="AT26" s="196"/>
      <c r="AU26" s="196"/>
      <c r="AV26" s="196"/>
      <c r="AW26" s="196"/>
      <c r="AX26" s="202"/>
      <c r="AY26" s="196"/>
      <c r="AZ26" s="196"/>
      <c r="BA26" s="196"/>
      <c r="BB26" s="196"/>
      <c r="BC26" s="202"/>
      <c r="BD26" s="378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</row>
    <row r="27" spans="1:117" ht="32.25" customHeight="1">
      <c r="A27" s="379" t="s">
        <v>410</v>
      </c>
      <c r="B27" s="380" t="s">
        <v>370</v>
      </c>
      <c r="C27" s="381"/>
      <c r="D27" s="381">
        <v>3</v>
      </c>
      <c r="E27" s="381"/>
      <c r="F27" s="381"/>
      <c r="G27" s="382"/>
      <c r="H27" s="382"/>
      <c r="I27" s="381">
        <v>3</v>
      </c>
      <c r="J27" s="383">
        <f t="shared" si="1"/>
        <v>90</v>
      </c>
      <c r="K27" s="383">
        <f t="shared" si="2"/>
        <v>8</v>
      </c>
      <c r="L27" s="382">
        <v>4</v>
      </c>
      <c r="M27" s="382"/>
      <c r="N27" s="382">
        <v>4</v>
      </c>
      <c r="O27" s="382">
        <f t="shared" si="3"/>
        <v>82</v>
      </c>
      <c r="P27" s="382"/>
      <c r="Q27" s="382"/>
      <c r="R27" s="382"/>
      <c r="S27" s="382">
        <f t="shared" si="4"/>
        <v>0</v>
      </c>
      <c r="T27" s="381"/>
      <c r="U27" s="382"/>
      <c r="V27" s="382"/>
      <c r="W27" s="382"/>
      <c r="X27" s="382">
        <f t="shared" si="5"/>
        <v>0</v>
      </c>
      <c r="Y27" s="381"/>
      <c r="Z27" s="196">
        <v>4</v>
      </c>
      <c r="AA27" s="196"/>
      <c r="AB27" s="196">
        <v>4</v>
      </c>
      <c r="AC27" s="196">
        <v>82</v>
      </c>
      <c r="AD27" s="202">
        <v>3</v>
      </c>
      <c r="AE27" s="382"/>
      <c r="AF27" s="382"/>
      <c r="AG27" s="382"/>
      <c r="AH27" s="382"/>
      <c r="AI27" s="381"/>
      <c r="AJ27" s="382"/>
      <c r="AK27" s="382"/>
      <c r="AL27" s="382"/>
      <c r="AM27" s="382"/>
      <c r="AN27" s="381"/>
      <c r="AO27" s="382"/>
      <c r="AP27" s="382"/>
      <c r="AQ27" s="382"/>
      <c r="AR27" s="382"/>
      <c r="AS27" s="381"/>
      <c r="AT27" s="382"/>
      <c r="AU27" s="382"/>
      <c r="AV27" s="382"/>
      <c r="AW27" s="382"/>
      <c r="AX27" s="381"/>
      <c r="AY27" s="382"/>
      <c r="AZ27" s="382"/>
      <c r="BA27" s="382"/>
      <c r="BB27" s="382"/>
      <c r="BC27" s="381"/>
      <c r="BD27" s="384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</row>
    <row r="28" spans="1:117" ht="20.25" customHeight="1">
      <c r="A28" s="365" t="s">
        <v>411</v>
      </c>
      <c r="B28" s="366" t="s">
        <v>371</v>
      </c>
      <c r="C28" s="198"/>
      <c r="D28" s="198">
        <v>3</v>
      </c>
      <c r="E28" s="198"/>
      <c r="F28" s="198"/>
      <c r="G28" s="197"/>
      <c r="H28" s="197"/>
      <c r="I28" s="198">
        <v>3</v>
      </c>
      <c r="J28" s="357">
        <f t="shared" si="1"/>
        <v>90</v>
      </c>
      <c r="K28" s="357">
        <f t="shared" si="2"/>
        <v>8</v>
      </c>
      <c r="L28" s="197">
        <v>4</v>
      </c>
      <c r="M28" s="197"/>
      <c r="N28" s="197">
        <v>4</v>
      </c>
      <c r="O28" s="197">
        <f t="shared" si="3"/>
        <v>82</v>
      </c>
      <c r="P28" s="197"/>
      <c r="Q28" s="197"/>
      <c r="R28" s="197"/>
      <c r="S28" s="197">
        <f t="shared" si="4"/>
        <v>0</v>
      </c>
      <c r="T28" s="198"/>
      <c r="U28" s="197"/>
      <c r="V28" s="197"/>
      <c r="W28" s="197"/>
      <c r="X28" s="197">
        <f t="shared" si="5"/>
        <v>0</v>
      </c>
      <c r="Y28" s="198"/>
      <c r="Z28" s="196">
        <v>4</v>
      </c>
      <c r="AA28" s="196"/>
      <c r="AB28" s="196">
        <v>4</v>
      </c>
      <c r="AC28" s="196">
        <v>82</v>
      </c>
      <c r="AD28" s="202">
        <v>3</v>
      </c>
      <c r="AE28" s="197"/>
      <c r="AF28" s="197"/>
      <c r="AG28" s="197"/>
      <c r="AH28" s="197"/>
      <c r="AI28" s="198"/>
      <c r="AJ28" s="197"/>
      <c r="AK28" s="197"/>
      <c r="AL28" s="197"/>
      <c r="AM28" s="197"/>
      <c r="AN28" s="198"/>
      <c r="AO28" s="197"/>
      <c r="AP28" s="197"/>
      <c r="AQ28" s="197"/>
      <c r="AR28" s="197"/>
      <c r="AS28" s="198"/>
      <c r="AT28" s="197"/>
      <c r="AU28" s="197"/>
      <c r="AV28" s="197"/>
      <c r="AW28" s="197"/>
      <c r="AX28" s="198"/>
      <c r="AY28" s="197"/>
      <c r="AZ28" s="197"/>
      <c r="BA28" s="197"/>
      <c r="BB28" s="197"/>
      <c r="BC28" s="198"/>
      <c r="BD28" s="356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</row>
    <row r="29" spans="1:117" ht="18.75" customHeight="1" thickBot="1">
      <c r="A29" s="376" t="s">
        <v>412</v>
      </c>
      <c r="B29" s="377" t="s">
        <v>361</v>
      </c>
      <c r="C29" s="202"/>
      <c r="D29" s="202">
        <v>3</v>
      </c>
      <c r="E29" s="202"/>
      <c r="F29" s="202"/>
      <c r="G29" s="196"/>
      <c r="H29" s="196"/>
      <c r="I29" s="202">
        <v>3</v>
      </c>
      <c r="J29" s="337">
        <f t="shared" si="1"/>
        <v>90</v>
      </c>
      <c r="K29" s="337">
        <f t="shared" si="2"/>
        <v>8</v>
      </c>
      <c r="L29" s="196">
        <v>4</v>
      </c>
      <c r="M29" s="196"/>
      <c r="N29" s="196">
        <v>4</v>
      </c>
      <c r="O29" s="196">
        <f t="shared" si="3"/>
        <v>82</v>
      </c>
      <c r="P29" s="196"/>
      <c r="Q29" s="196"/>
      <c r="R29" s="196"/>
      <c r="S29" s="196">
        <f t="shared" si="4"/>
        <v>0</v>
      </c>
      <c r="T29" s="202"/>
      <c r="U29" s="196"/>
      <c r="V29" s="196"/>
      <c r="W29" s="196"/>
      <c r="X29" s="196">
        <f t="shared" si="5"/>
        <v>0</v>
      </c>
      <c r="Y29" s="202"/>
      <c r="Z29" s="196">
        <v>4</v>
      </c>
      <c r="AA29" s="196"/>
      <c r="AB29" s="196">
        <v>4</v>
      </c>
      <c r="AC29" s="196">
        <v>82</v>
      </c>
      <c r="AD29" s="202">
        <v>3</v>
      </c>
      <c r="AE29" s="196"/>
      <c r="AF29" s="196"/>
      <c r="AG29" s="196"/>
      <c r="AH29" s="196"/>
      <c r="AI29" s="202"/>
      <c r="AJ29" s="196"/>
      <c r="AK29" s="196"/>
      <c r="AL29" s="196"/>
      <c r="AM29" s="196"/>
      <c r="AN29" s="202"/>
      <c r="AO29" s="196"/>
      <c r="AP29" s="196"/>
      <c r="AQ29" s="196"/>
      <c r="AR29" s="196"/>
      <c r="AS29" s="202"/>
      <c r="AT29" s="196"/>
      <c r="AU29" s="196"/>
      <c r="AV29" s="196"/>
      <c r="AW29" s="196"/>
      <c r="AX29" s="202"/>
      <c r="AY29" s="196"/>
      <c r="AZ29" s="196"/>
      <c r="BA29" s="196"/>
      <c r="BB29" s="196"/>
      <c r="BC29" s="202"/>
      <c r="BD29" s="378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</row>
    <row r="30" spans="1:117" ht="33.75" customHeight="1">
      <c r="A30" s="379" t="s">
        <v>413</v>
      </c>
      <c r="B30" s="380" t="s">
        <v>359</v>
      </c>
      <c r="C30" s="381"/>
      <c r="D30" s="381">
        <v>4</v>
      </c>
      <c r="E30" s="381"/>
      <c r="F30" s="381"/>
      <c r="G30" s="382"/>
      <c r="H30" s="382"/>
      <c r="I30" s="381">
        <v>3</v>
      </c>
      <c r="J30" s="383">
        <f>I30*30</f>
        <v>90</v>
      </c>
      <c r="K30" s="383">
        <f>L30+M30+N30</f>
        <v>8</v>
      </c>
      <c r="L30" s="382">
        <v>4</v>
      </c>
      <c r="M30" s="382">
        <f>Q30+V30+AA30+AF30+AK30+AP30+AU30+AZ30</f>
        <v>0</v>
      </c>
      <c r="N30" s="382">
        <v>4</v>
      </c>
      <c r="O30" s="382">
        <f>J30-K30</f>
        <v>82</v>
      </c>
      <c r="P30" s="382"/>
      <c r="Q30" s="382"/>
      <c r="R30" s="382"/>
      <c r="S30" s="382"/>
      <c r="T30" s="381"/>
      <c r="U30" s="382"/>
      <c r="V30" s="382"/>
      <c r="W30" s="382"/>
      <c r="X30" s="382"/>
      <c r="Y30" s="381"/>
      <c r="Z30" s="382"/>
      <c r="AA30" s="382"/>
      <c r="AB30" s="382"/>
      <c r="AC30" s="382"/>
      <c r="AD30" s="381"/>
      <c r="AE30" s="382">
        <v>4</v>
      </c>
      <c r="AF30" s="382"/>
      <c r="AG30" s="382">
        <v>4</v>
      </c>
      <c r="AH30" s="382">
        <v>82</v>
      </c>
      <c r="AI30" s="381">
        <v>3</v>
      </c>
      <c r="AJ30" s="382"/>
      <c r="AK30" s="382"/>
      <c r="AL30" s="382"/>
      <c r="AM30" s="382"/>
      <c r="AN30" s="381"/>
      <c r="AO30" s="382"/>
      <c r="AP30" s="382"/>
      <c r="AQ30" s="382"/>
      <c r="AR30" s="382"/>
      <c r="AS30" s="381"/>
      <c r="AT30" s="382"/>
      <c r="AU30" s="382"/>
      <c r="AV30" s="382"/>
      <c r="AW30" s="382"/>
      <c r="AX30" s="381"/>
      <c r="AY30" s="382"/>
      <c r="AZ30" s="382"/>
      <c r="BA30" s="382"/>
      <c r="BB30" s="382"/>
      <c r="BC30" s="381"/>
      <c r="BD30" s="384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</row>
    <row r="31" spans="1:117" ht="21.75" customHeight="1">
      <c r="A31" s="365" t="s">
        <v>414</v>
      </c>
      <c r="B31" s="366" t="s">
        <v>356</v>
      </c>
      <c r="C31" s="198"/>
      <c r="D31" s="198">
        <v>4</v>
      </c>
      <c r="E31" s="198"/>
      <c r="F31" s="198"/>
      <c r="G31" s="197"/>
      <c r="H31" s="197"/>
      <c r="I31" s="198">
        <v>3</v>
      </c>
      <c r="J31" s="357">
        <f aca="true" t="shared" si="6" ref="J31:J41">I31*30</f>
        <v>90</v>
      </c>
      <c r="K31" s="357">
        <f aca="true" t="shared" si="7" ref="K31:K41">L31+M31+N31</f>
        <v>8</v>
      </c>
      <c r="L31" s="197">
        <v>4</v>
      </c>
      <c r="M31" s="197">
        <f aca="true" t="shared" si="8" ref="M31:M41">Q31+V31+AA31+AF31+AK31+AP31+AU31+AZ31</f>
        <v>0</v>
      </c>
      <c r="N31" s="197">
        <v>4</v>
      </c>
      <c r="O31" s="197">
        <f aca="true" t="shared" si="9" ref="O31:O41">J31-K31</f>
        <v>82</v>
      </c>
      <c r="P31" s="197"/>
      <c r="Q31" s="197"/>
      <c r="R31" s="197"/>
      <c r="S31" s="197"/>
      <c r="T31" s="198"/>
      <c r="U31" s="197"/>
      <c r="V31" s="197"/>
      <c r="W31" s="197"/>
      <c r="X31" s="197"/>
      <c r="Y31" s="198"/>
      <c r="Z31" s="197"/>
      <c r="AA31" s="197"/>
      <c r="AB31" s="197"/>
      <c r="AC31" s="197"/>
      <c r="AD31" s="198"/>
      <c r="AE31" s="197">
        <v>4</v>
      </c>
      <c r="AF31" s="197"/>
      <c r="AG31" s="197">
        <v>4</v>
      </c>
      <c r="AH31" s="197">
        <v>82</v>
      </c>
      <c r="AI31" s="198">
        <v>3</v>
      </c>
      <c r="AJ31" s="197"/>
      <c r="AK31" s="197"/>
      <c r="AL31" s="197"/>
      <c r="AM31" s="197"/>
      <c r="AN31" s="198"/>
      <c r="AO31" s="197"/>
      <c r="AP31" s="197"/>
      <c r="AQ31" s="197"/>
      <c r="AR31" s="197"/>
      <c r="AS31" s="198"/>
      <c r="AT31" s="197"/>
      <c r="AU31" s="197"/>
      <c r="AV31" s="197"/>
      <c r="AW31" s="197"/>
      <c r="AX31" s="198"/>
      <c r="AY31" s="197"/>
      <c r="AZ31" s="197"/>
      <c r="BA31" s="197"/>
      <c r="BB31" s="197"/>
      <c r="BC31" s="198"/>
      <c r="BD31" s="356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</row>
    <row r="32" spans="1:117" ht="21.75" customHeight="1">
      <c r="A32" s="365" t="s">
        <v>415</v>
      </c>
      <c r="B32" s="366" t="s">
        <v>357</v>
      </c>
      <c r="C32" s="198"/>
      <c r="D32" s="198">
        <v>4</v>
      </c>
      <c r="E32" s="198"/>
      <c r="F32" s="198"/>
      <c r="G32" s="197"/>
      <c r="H32" s="197"/>
      <c r="I32" s="198">
        <v>3</v>
      </c>
      <c r="J32" s="357">
        <f t="shared" si="6"/>
        <v>90</v>
      </c>
      <c r="K32" s="357">
        <f t="shared" si="7"/>
        <v>8</v>
      </c>
      <c r="L32" s="197">
        <v>4</v>
      </c>
      <c r="M32" s="197">
        <f t="shared" si="8"/>
        <v>0</v>
      </c>
      <c r="N32" s="197">
        <v>4</v>
      </c>
      <c r="O32" s="197">
        <f t="shared" si="9"/>
        <v>82</v>
      </c>
      <c r="P32" s="197"/>
      <c r="Q32" s="197"/>
      <c r="R32" s="197"/>
      <c r="S32" s="197"/>
      <c r="T32" s="198"/>
      <c r="U32" s="197"/>
      <c r="V32" s="197"/>
      <c r="W32" s="197"/>
      <c r="X32" s="197"/>
      <c r="Y32" s="198"/>
      <c r="Z32" s="197"/>
      <c r="AA32" s="197"/>
      <c r="AB32" s="197"/>
      <c r="AC32" s="197"/>
      <c r="AD32" s="198"/>
      <c r="AE32" s="197">
        <v>4</v>
      </c>
      <c r="AF32" s="197"/>
      <c r="AG32" s="197">
        <v>4</v>
      </c>
      <c r="AH32" s="197">
        <v>82</v>
      </c>
      <c r="AI32" s="198">
        <v>3</v>
      </c>
      <c r="AJ32" s="197"/>
      <c r="AK32" s="197"/>
      <c r="AL32" s="197"/>
      <c r="AM32" s="197"/>
      <c r="AN32" s="198"/>
      <c r="AO32" s="197"/>
      <c r="AP32" s="197"/>
      <c r="AQ32" s="197"/>
      <c r="AR32" s="197"/>
      <c r="AS32" s="198"/>
      <c r="AT32" s="197"/>
      <c r="AU32" s="197"/>
      <c r="AV32" s="197"/>
      <c r="AW32" s="197"/>
      <c r="AX32" s="198"/>
      <c r="AY32" s="197"/>
      <c r="AZ32" s="197"/>
      <c r="BA32" s="197"/>
      <c r="BB32" s="197"/>
      <c r="BC32" s="198"/>
      <c r="BD32" s="356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</row>
    <row r="33" spans="1:117" ht="32.25" customHeight="1" thickBot="1">
      <c r="A33" s="376" t="s">
        <v>416</v>
      </c>
      <c r="B33" s="377" t="s">
        <v>358</v>
      </c>
      <c r="C33" s="202"/>
      <c r="D33" s="202">
        <v>4</v>
      </c>
      <c r="E33" s="202"/>
      <c r="F33" s="202"/>
      <c r="G33" s="196"/>
      <c r="H33" s="196"/>
      <c r="I33" s="202">
        <v>3</v>
      </c>
      <c r="J33" s="337">
        <f t="shared" si="6"/>
        <v>90</v>
      </c>
      <c r="K33" s="337">
        <f t="shared" si="7"/>
        <v>8</v>
      </c>
      <c r="L33" s="196">
        <v>4</v>
      </c>
      <c r="M33" s="196">
        <f t="shared" si="8"/>
        <v>0</v>
      </c>
      <c r="N33" s="196">
        <v>4</v>
      </c>
      <c r="O33" s="196">
        <f t="shared" si="9"/>
        <v>82</v>
      </c>
      <c r="P33" s="196"/>
      <c r="Q33" s="196"/>
      <c r="R33" s="196"/>
      <c r="S33" s="196"/>
      <c r="T33" s="202"/>
      <c r="U33" s="196"/>
      <c r="V33" s="196"/>
      <c r="W33" s="196"/>
      <c r="X33" s="196"/>
      <c r="Y33" s="202"/>
      <c r="Z33" s="196"/>
      <c r="AA33" s="196"/>
      <c r="AB33" s="196"/>
      <c r="AC33" s="196"/>
      <c r="AD33" s="202"/>
      <c r="AE33" s="196">
        <v>4</v>
      </c>
      <c r="AF33" s="196"/>
      <c r="AG33" s="196">
        <v>4</v>
      </c>
      <c r="AH33" s="196">
        <v>82</v>
      </c>
      <c r="AI33" s="202">
        <v>3</v>
      </c>
      <c r="AJ33" s="196"/>
      <c r="AK33" s="196"/>
      <c r="AL33" s="196"/>
      <c r="AM33" s="196"/>
      <c r="AN33" s="202"/>
      <c r="AO33" s="196"/>
      <c r="AP33" s="196"/>
      <c r="AQ33" s="196"/>
      <c r="AR33" s="196"/>
      <c r="AS33" s="202"/>
      <c r="AT33" s="196"/>
      <c r="AU33" s="196"/>
      <c r="AV33" s="196"/>
      <c r="AW33" s="196"/>
      <c r="AX33" s="202"/>
      <c r="AY33" s="196"/>
      <c r="AZ33" s="196"/>
      <c r="BA33" s="196"/>
      <c r="BB33" s="196"/>
      <c r="BC33" s="202"/>
      <c r="BD33" s="378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</row>
    <row r="34" spans="1:117" ht="26.25" customHeight="1">
      <c r="A34" s="379" t="s">
        <v>417</v>
      </c>
      <c r="B34" s="380" t="s">
        <v>360</v>
      </c>
      <c r="C34" s="381">
        <v>5</v>
      </c>
      <c r="D34" s="382"/>
      <c r="E34" s="381"/>
      <c r="F34" s="381"/>
      <c r="G34" s="382"/>
      <c r="H34" s="382"/>
      <c r="I34" s="381">
        <v>3</v>
      </c>
      <c r="J34" s="383">
        <f t="shared" si="6"/>
        <v>90</v>
      </c>
      <c r="K34" s="383">
        <f t="shared" si="7"/>
        <v>8</v>
      </c>
      <c r="L34" s="382">
        <v>4</v>
      </c>
      <c r="M34" s="382">
        <f t="shared" si="8"/>
        <v>0</v>
      </c>
      <c r="N34" s="382">
        <v>4</v>
      </c>
      <c r="O34" s="382">
        <f t="shared" si="9"/>
        <v>82</v>
      </c>
      <c r="P34" s="382"/>
      <c r="Q34" s="382"/>
      <c r="R34" s="382"/>
      <c r="S34" s="382"/>
      <c r="T34" s="381"/>
      <c r="U34" s="382"/>
      <c r="V34" s="382"/>
      <c r="W34" s="382"/>
      <c r="X34" s="382"/>
      <c r="Y34" s="381"/>
      <c r="Z34" s="382"/>
      <c r="AA34" s="382"/>
      <c r="AB34" s="382"/>
      <c r="AC34" s="382"/>
      <c r="AD34" s="381"/>
      <c r="AE34" s="382"/>
      <c r="AF34" s="382"/>
      <c r="AG34" s="382"/>
      <c r="AH34" s="382"/>
      <c r="AI34" s="381"/>
      <c r="AJ34" s="382">
        <v>4</v>
      </c>
      <c r="AK34" s="382"/>
      <c r="AL34" s="382">
        <v>4</v>
      </c>
      <c r="AM34" s="382">
        <v>82</v>
      </c>
      <c r="AN34" s="381">
        <v>3</v>
      </c>
      <c r="AO34" s="382"/>
      <c r="AP34" s="382"/>
      <c r="AQ34" s="382"/>
      <c r="AR34" s="382"/>
      <c r="AS34" s="381"/>
      <c r="AT34" s="382"/>
      <c r="AU34" s="382"/>
      <c r="AV34" s="382"/>
      <c r="AW34" s="382"/>
      <c r="AX34" s="381"/>
      <c r="AY34" s="382"/>
      <c r="AZ34" s="382"/>
      <c r="BA34" s="382"/>
      <c r="BB34" s="382"/>
      <c r="BC34" s="381"/>
      <c r="BD34" s="384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</row>
    <row r="35" spans="1:117" ht="30" customHeight="1">
      <c r="A35" s="365" t="s">
        <v>418</v>
      </c>
      <c r="B35" s="366" t="s">
        <v>369</v>
      </c>
      <c r="C35" s="198">
        <v>5</v>
      </c>
      <c r="D35" s="197"/>
      <c r="E35" s="198"/>
      <c r="F35" s="198"/>
      <c r="G35" s="197"/>
      <c r="H35" s="197"/>
      <c r="I35" s="198">
        <v>3</v>
      </c>
      <c r="J35" s="357">
        <f t="shared" si="6"/>
        <v>90</v>
      </c>
      <c r="K35" s="357">
        <f t="shared" si="7"/>
        <v>8</v>
      </c>
      <c r="L35" s="197">
        <v>4</v>
      </c>
      <c r="M35" s="197">
        <f t="shared" si="8"/>
        <v>0</v>
      </c>
      <c r="N35" s="197">
        <v>4</v>
      </c>
      <c r="O35" s="197">
        <f t="shared" si="9"/>
        <v>82</v>
      </c>
      <c r="P35" s="197"/>
      <c r="Q35" s="197"/>
      <c r="R35" s="197"/>
      <c r="S35" s="197"/>
      <c r="T35" s="198"/>
      <c r="U35" s="197"/>
      <c r="V35" s="197"/>
      <c r="W35" s="197"/>
      <c r="X35" s="197"/>
      <c r="Y35" s="198"/>
      <c r="Z35" s="197"/>
      <c r="AA35" s="197"/>
      <c r="AB35" s="197"/>
      <c r="AC35" s="197"/>
      <c r="AD35" s="198"/>
      <c r="AE35" s="197"/>
      <c r="AF35" s="197"/>
      <c r="AG35" s="197"/>
      <c r="AH35" s="197"/>
      <c r="AI35" s="198"/>
      <c r="AJ35" s="197">
        <v>4</v>
      </c>
      <c r="AK35" s="197"/>
      <c r="AL35" s="197">
        <v>4</v>
      </c>
      <c r="AM35" s="197">
        <v>82</v>
      </c>
      <c r="AN35" s="198">
        <v>3</v>
      </c>
      <c r="AO35" s="197"/>
      <c r="AP35" s="197"/>
      <c r="AQ35" s="197"/>
      <c r="AR35" s="197"/>
      <c r="AS35" s="198"/>
      <c r="AT35" s="197"/>
      <c r="AU35" s="197"/>
      <c r="AV35" s="197"/>
      <c r="AW35" s="197"/>
      <c r="AX35" s="198"/>
      <c r="AY35" s="197"/>
      <c r="AZ35" s="197"/>
      <c r="BA35" s="197"/>
      <c r="BB35" s="197"/>
      <c r="BC35" s="198"/>
      <c r="BD35" s="356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</row>
    <row r="36" spans="1:117" ht="30" customHeight="1">
      <c r="A36" s="365" t="s">
        <v>419</v>
      </c>
      <c r="B36" s="366" t="s">
        <v>362</v>
      </c>
      <c r="C36" s="198">
        <v>5</v>
      </c>
      <c r="D36" s="197"/>
      <c r="E36" s="198"/>
      <c r="F36" s="198"/>
      <c r="G36" s="197"/>
      <c r="H36" s="197"/>
      <c r="I36" s="198">
        <v>3</v>
      </c>
      <c r="J36" s="357">
        <f t="shared" si="6"/>
        <v>90</v>
      </c>
      <c r="K36" s="357">
        <f t="shared" si="7"/>
        <v>8</v>
      </c>
      <c r="L36" s="197">
        <v>4</v>
      </c>
      <c r="M36" s="197">
        <f t="shared" si="8"/>
        <v>0</v>
      </c>
      <c r="N36" s="197">
        <v>4</v>
      </c>
      <c r="O36" s="197">
        <f t="shared" si="9"/>
        <v>82</v>
      </c>
      <c r="P36" s="197"/>
      <c r="Q36" s="197"/>
      <c r="R36" s="197"/>
      <c r="S36" s="197"/>
      <c r="T36" s="198"/>
      <c r="U36" s="197"/>
      <c r="V36" s="197"/>
      <c r="W36" s="197"/>
      <c r="X36" s="197"/>
      <c r="Y36" s="198"/>
      <c r="Z36" s="197"/>
      <c r="AA36" s="197"/>
      <c r="AB36" s="197"/>
      <c r="AC36" s="197"/>
      <c r="AD36" s="198"/>
      <c r="AE36" s="197"/>
      <c r="AF36" s="197"/>
      <c r="AG36" s="197"/>
      <c r="AH36" s="197"/>
      <c r="AI36" s="198"/>
      <c r="AJ36" s="197">
        <v>4</v>
      </c>
      <c r="AK36" s="197"/>
      <c r="AL36" s="197">
        <v>4</v>
      </c>
      <c r="AM36" s="197">
        <v>82</v>
      </c>
      <c r="AN36" s="198">
        <v>3</v>
      </c>
      <c r="AO36" s="197"/>
      <c r="AP36" s="197"/>
      <c r="AQ36" s="197"/>
      <c r="AR36" s="197"/>
      <c r="AS36" s="198"/>
      <c r="AT36" s="197"/>
      <c r="AU36" s="197"/>
      <c r="AV36" s="197"/>
      <c r="AW36" s="197"/>
      <c r="AX36" s="198"/>
      <c r="AY36" s="197"/>
      <c r="AZ36" s="197"/>
      <c r="BA36" s="197"/>
      <c r="BB36" s="197"/>
      <c r="BC36" s="198"/>
      <c r="BD36" s="356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</row>
    <row r="37" spans="1:117" ht="30" customHeight="1">
      <c r="A37" s="365" t="s">
        <v>420</v>
      </c>
      <c r="B37" s="366" t="s">
        <v>368</v>
      </c>
      <c r="C37" s="198">
        <v>5</v>
      </c>
      <c r="D37" s="197"/>
      <c r="E37" s="198"/>
      <c r="F37" s="198"/>
      <c r="G37" s="197"/>
      <c r="H37" s="197"/>
      <c r="I37" s="198">
        <v>3</v>
      </c>
      <c r="J37" s="357">
        <f t="shared" si="6"/>
        <v>90</v>
      </c>
      <c r="K37" s="357">
        <f t="shared" si="7"/>
        <v>8</v>
      </c>
      <c r="L37" s="197">
        <v>4</v>
      </c>
      <c r="M37" s="197">
        <f t="shared" si="8"/>
        <v>0</v>
      </c>
      <c r="N37" s="197">
        <v>4</v>
      </c>
      <c r="O37" s="197">
        <f t="shared" si="9"/>
        <v>82</v>
      </c>
      <c r="P37" s="197"/>
      <c r="Q37" s="197"/>
      <c r="R37" s="197"/>
      <c r="S37" s="197"/>
      <c r="T37" s="198"/>
      <c r="U37" s="197"/>
      <c r="V37" s="197"/>
      <c r="W37" s="197"/>
      <c r="X37" s="197"/>
      <c r="Y37" s="198"/>
      <c r="Z37" s="197"/>
      <c r="AA37" s="197"/>
      <c r="AB37" s="197"/>
      <c r="AC37" s="197"/>
      <c r="AD37" s="198"/>
      <c r="AE37" s="197"/>
      <c r="AF37" s="197"/>
      <c r="AG37" s="197"/>
      <c r="AH37" s="197"/>
      <c r="AI37" s="198"/>
      <c r="AJ37" s="197">
        <v>4</v>
      </c>
      <c r="AK37" s="197"/>
      <c r="AL37" s="197">
        <v>4</v>
      </c>
      <c r="AM37" s="197">
        <v>82</v>
      </c>
      <c r="AN37" s="198">
        <v>3</v>
      </c>
      <c r="AO37" s="197"/>
      <c r="AP37" s="197"/>
      <c r="AQ37" s="197"/>
      <c r="AR37" s="197"/>
      <c r="AS37" s="198"/>
      <c r="AT37" s="197"/>
      <c r="AU37" s="197"/>
      <c r="AV37" s="197"/>
      <c r="AW37" s="197"/>
      <c r="AX37" s="198"/>
      <c r="AY37" s="197"/>
      <c r="AZ37" s="197"/>
      <c r="BA37" s="197"/>
      <c r="BB37" s="197"/>
      <c r="BC37" s="198"/>
      <c r="BD37" s="356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</row>
    <row r="38" spans="1:117" ht="30.75" customHeight="1" thickBot="1">
      <c r="A38" s="376" t="s">
        <v>421</v>
      </c>
      <c r="B38" s="377" t="s">
        <v>363</v>
      </c>
      <c r="C38" s="202">
        <v>5</v>
      </c>
      <c r="D38" s="196"/>
      <c r="E38" s="202"/>
      <c r="F38" s="202"/>
      <c r="G38" s="196"/>
      <c r="H38" s="196"/>
      <c r="I38" s="202">
        <v>3</v>
      </c>
      <c r="J38" s="337">
        <f t="shared" si="6"/>
        <v>90</v>
      </c>
      <c r="K38" s="337">
        <f t="shared" si="7"/>
        <v>8</v>
      </c>
      <c r="L38" s="196">
        <v>4</v>
      </c>
      <c r="M38" s="196">
        <f t="shared" si="8"/>
        <v>0</v>
      </c>
      <c r="N38" s="196">
        <v>4</v>
      </c>
      <c r="O38" s="196">
        <f t="shared" si="9"/>
        <v>82</v>
      </c>
      <c r="P38" s="196"/>
      <c r="Q38" s="196"/>
      <c r="R38" s="196"/>
      <c r="S38" s="196"/>
      <c r="T38" s="202"/>
      <c r="U38" s="196"/>
      <c r="V38" s="196"/>
      <c r="W38" s="196"/>
      <c r="X38" s="196"/>
      <c r="Y38" s="202"/>
      <c r="Z38" s="196"/>
      <c r="AA38" s="196"/>
      <c r="AB38" s="196"/>
      <c r="AC38" s="196"/>
      <c r="AD38" s="202"/>
      <c r="AE38" s="196"/>
      <c r="AF38" s="196"/>
      <c r="AG38" s="196"/>
      <c r="AH38" s="196"/>
      <c r="AI38" s="202"/>
      <c r="AJ38" s="196">
        <v>4</v>
      </c>
      <c r="AK38" s="196"/>
      <c r="AL38" s="196">
        <v>4</v>
      </c>
      <c r="AM38" s="196">
        <v>82</v>
      </c>
      <c r="AN38" s="202">
        <v>3</v>
      </c>
      <c r="AO38" s="196"/>
      <c r="AP38" s="196"/>
      <c r="AQ38" s="196"/>
      <c r="AR38" s="196"/>
      <c r="AS38" s="202"/>
      <c r="AT38" s="196"/>
      <c r="AU38" s="196"/>
      <c r="AV38" s="196"/>
      <c r="AW38" s="196"/>
      <c r="AX38" s="202"/>
      <c r="AY38" s="196"/>
      <c r="AZ38" s="196"/>
      <c r="BA38" s="196"/>
      <c r="BB38" s="196"/>
      <c r="BC38" s="202"/>
      <c r="BD38" s="378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</row>
    <row r="39" spans="1:117" ht="36" customHeight="1">
      <c r="A39" s="379" t="s">
        <v>422</v>
      </c>
      <c r="B39" s="380" t="s">
        <v>364</v>
      </c>
      <c r="C39" s="381"/>
      <c r="D39" s="381">
        <v>6</v>
      </c>
      <c r="E39" s="381"/>
      <c r="F39" s="381"/>
      <c r="G39" s="382"/>
      <c r="H39" s="382"/>
      <c r="I39" s="381">
        <v>3</v>
      </c>
      <c r="J39" s="383">
        <f t="shared" si="6"/>
        <v>90</v>
      </c>
      <c r="K39" s="383">
        <f t="shared" si="7"/>
        <v>8</v>
      </c>
      <c r="L39" s="382">
        <v>4</v>
      </c>
      <c r="M39" s="382">
        <f t="shared" si="8"/>
        <v>0</v>
      </c>
      <c r="N39" s="382">
        <v>4</v>
      </c>
      <c r="O39" s="382">
        <f t="shared" si="9"/>
        <v>82</v>
      </c>
      <c r="P39" s="382"/>
      <c r="Q39" s="382"/>
      <c r="R39" s="382"/>
      <c r="S39" s="382"/>
      <c r="T39" s="381"/>
      <c r="U39" s="382"/>
      <c r="V39" s="382"/>
      <c r="W39" s="382"/>
      <c r="X39" s="382"/>
      <c r="Y39" s="381"/>
      <c r="Z39" s="382"/>
      <c r="AA39" s="382"/>
      <c r="AB39" s="382"/>
      <c r="AC39" s="382"/>
      <c r="AD39" s="381"/>
      <c r="AE39" s="382"/>
      <c r="AF39" s="382"/>
      <c r="AG39" s="382"/>
      <c r="AH39" s="382"/>
      <c r="AI39" s="381"/>
      <c r="AJ39" s="382"/>
      <c r="AK39" s="382"/>
      <c r="AL39" s="382"/>
      <c r="AM39" s="382"/>
      <c r="AN39" s="381"/>
      <c r="AO39" s="382">
        <v>4</v>
      </c>
      <c r="AP39" s="382"/>
      <c r="AQ39" s="382">
        <v>4</v>
      </c>
      <c r="AR39" s="382">
        <v>82</v>
      </c>
      <c r="AS39" s="381">
        <v>3</v>
      </c>
      <c r="AT39" s="382"/>
      <c r="AU39" s="382"/>
      <c r="AV39" s="382"/>
      <c r="AW39" s="382"/>
      <c r="AX39" s="381"/>
      <c r="AY39" s="382"/>
      <c r="AZ39" s="382"/>
      <c r="BA39" s="382"/>
      <c r="BB39" s="382"/>
      <c r="BC39" s="381"/>
      <c r="BD39" s="384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</row>
    <row r="40" spans="1:117" ht="30" customHeight="1">
      <c r="A40" s="365" t="s">
        <v>423</v>
      </c>
      <c r="B40" s="366" t="s">
        <v>365</v>
      </c>
      <c r="C40" s="198"/>
      <c r="D40" s="198">
        <v>6</v>
      </c>
      <c r="E40" s="198"/>
      <c r="F40" s="198"/>
      <c r="G40" s="197"/>
      <c r="H40" s="197"/>
      <c r="I40" s="198">
        <v>3</v>
      </c>
      <c r="J40" s="357">
        <f t="shared" si="6"/>
        <v>90</v>
      </c>
      <c r="K40" s="357">
        <f t="shared" si="7"/>
        <v>8</v>
      </c>
      <c r="L40" s="197">
        <v>4</v>
      </c>
      <c r="M40" s="197">
        <f t="shared" si="8"/>
        <v>0</v>
      </c>
      <c r="N40" s="197">
        <v>4</v>
      </c>
      <c r="O40" s="197">
        <f t="shared" si="9"/>
        <v>82</v>
      </c>
      <c r="P40" s="197"/>
      <c r="Q40" s="197"/>
      <c r="R40" s="197"/>
      <c r="S40" s="197"/>
      <c r="T40" s="198"/>
      <c r="U40" s="197"/>
      <c r="V40" s="197"/>
      <c r="W40" s="197"/>
      <c r="X40" s="197"/>
      <c r="Y40" s="198"/>
      <c r="Z40" s="197"/>
      <c r="AA40" s="197"/>
      <c r="AB40" s="197"/>
      <c r="AC40" s="197"/>
      <c r="AD40" s="198"/>
      <c r="AE40" s="197"/>
      <c r="AF40" s="197"/>
      <c r="AG40" s="197"/>
      <c r="AH40" s="197"/>
      <c r="AI40" s="198"/>
      <c r="AJ40" s="197"/>
      <c r="AK40" s="197"/>
      <c r="AL40" s="197"/>
      <c r="AM40" s="197"/>
      <c r="AN40" s="198"/>
      <c r="AO40" s="197">
        <v>4</v>
      </c>
      <c r="AP40" s="197"/>
      <c r="AQ40" s="197">
        <v>4</v>
      </c>
      <c r="AR40" s="197">
        <v>82</v>
      </c>
      <c r="AS40" s="198">
        <v>3</v>
      </c>
      <c r="AT40" s="197"/>
      <c r="AU40" s="197"/>
      <c r="AV40" s="197"/>
      <c r="AW40" s="197"/>
      <c r="AX40" s="198"/>
      <c r="AY40" s="197"/>
      <c r="AZ40" s="197"/>
      <c r="BA40" s="197"/>
      <c r="BB40" s="197"/>
      <c r="BC40" s="198"/>
      <c r="BD40" s="356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</row>
    <row r="41" spans="1:117" ht="33.75" customHeight="1" thickBot="1">
      <c r="A41" s="390" t="s">
        <v>424</v>
      </c>
      <c r="B41" s="391" t="s">
        <v>366</v>
      </c>
      <c r="C41" s="288"/>
      <c r="D41" s="288">
        <v>6</v>
      </c>
      <c r="E41" s="288"/>
      <c r="F41" s="288"/>
      <c r="G41" s="289"/>
      <c r="H41" s="289"/>
      <c r="I41" s="288">
        <v>3</v>
      </c>
      <c r="J41" s="338">
        <f t="shared" si="6"/>
        <v>90</v>
      </c>
      <c r="K41" s="338">
        <f t="shared" si="7"/>
        <v>8</v>
      </c>
      <c r="L41" s="289">
        <v>4</v>
      </c>
      <c r="M41" s="289">
        <f t="shared" si="8"/>
        <v>0</v>
      </c>
      <c r="N41" s="289">
        <v>4</v>
      </c>
      <c r="O41" s="289">
        <f t="shared" si="9"/>
        <v>82</v>
      </c>
      <c r="P41" s="289"/>
      <c r="Q41" s="289"/>
      <c r="R41" s="289"/>
      <c r="S41" s="289"/>
      <c r="T41" s="288"/>
      <c r="U41" s="289"/>
      <c r="V41" s="289"/>
      <c r="W41" s="289"/>
      <c r="X41" s="289"/>
      <c r="Y41" s="288"/>
      <c r="Z41" s="289"/>
      <c r="AA41" s="289"/>
      <c r="AB41" s="289"/>
      <c r="AC41" s="289"/>
      <c r="AD41" s="288"/>
      <c r="AE41" s="289"/>
      <c r="AF41" s="289"/>
      <c r="AG41" s="289"/>
      <c r="AH41" s="289"/>
      <c r="AI41" s="288"/>
      <c r="AJ41" s="289"/>
      <c r="AK41" s="289"/>
      <c r="AL41" s="289"/>
      <c r="AM41" s="289"/>
      <c r="AN41" s="288"/>
      <c r="AO41" s="289">
        <v>4</v>
      </c>
      <c r="AP41" s="289"/>
      <c r="AQ41" s="289">
        <v>4</v>
      </c>
      <c r="AR41" s="289">
        <v>82</v>
      </c>
      <c r="AS41" s="288">
        <v>3</v>
      </c>
      <c r="AT41" s="289"/>
      <c r="AU41" s="289"/>
      <c r="AV41" s="289"/>
      <c r="AW41" s="289"/>
      <c r="AX41" s="288"/>
      <c r="AY41" s="289"/>
      <c r="AZ41" s="289"/>
      <c r="BA41" s="289"/>
      <c r="BB41" s="289"/>
      <c r="BC41" s="288"/>
      <c r="BD41" s="392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</row>
    <row r="42" spans="1:117" s="283" customFormat="1" ht="22.5" customHeight="1">
      <c r="A42" s="429" t="s">
        <v>383</v>
      </c>
      <c r="B42" s="429"/>
      <c r="C42" s="387">
        <v>2</v>
      </c>
      <c r="D42" s="387">
        <v>3</v>
      </c>
      <c r="E42" s="387"/>
      <c r="F42" s="387"/>
      <c r="G42" s="387"/>
      <c r="H42" s="387"/>
      <c r="I42" s="388">
        <v>15</v>
      </c>
      <c r="J42" s="388">
        <f>SUM(J24:J41)/18*5</f>
        <v>450</v>
      </c>
      <c r="K42" s="388">
        <f>SUM(K24:K41)/18*5</f>
        <v>40</v>
      </c>
      <c r="L42" s="388">
        <f>SUM(L24:L41)/18*5</f>
        <v>20</v>
      </c>
      <c r="M42" s="388">
        <f>SUM(M24:M41)</f>
        <v>0</v>
      </c>
      <c r="N42" s="388">
        <f>SUM(N24:N41)/18*5</f>
        <v>20</v>
      </c>
      <c r="O42" s="388">
        <f>SUM(O24:O41)/18*5</f>
        <v>410</v>
      </c>
      <c r="P42" s="388">
        <f aca="true" t="shared" si="10" ref="P42:Y42">SUM(P24:P41)</f>
        <v>0</v>
      </c>
      <c r="Q42" s="388">
        <f t="shared" si="10"/>
        <v>0</v>
      </c>
      <c r="R42" s="388">
        <f t="shared" si="10"/>
        <v>0</v>
      </c>
      <c r="S42" s="388">
        <f t="shared" si="10"/>
        <v>0</v>
      </c>
      <c r="T42" s="388">
        <f t="shared" si="10"/>
        <v>0</v>
      </c>
      <c r="U42" s="388">
        <f t="shared" si="10"/>
        <v>0</v>
      </c>
      <c r="V42" s="388">
        <f t="shared" si="10"/>
        <v>0</v>
      </c>
      <c r="W42" s="388">
        <f t="shared" si="10"/>
        <v>0</v>
      </c>
      <c r="X42" s="388">
        <f t="shared" si="10"/>
        <v>0</v>
      </c>
      <c r="Y42" s="388">
        <f t="shared" si="10"/>
        <v>0</v>
      </c>
      <c r="Z42" s="388">
        <v>8</v>
      </c>
      <c r="AA42" s="388">
        <f>SUM(AA24:AA41)</f>
        <v>0</v>
      </c>
      <c r="AB42" s="388">
        <v>8</v>
      </c>
      <c r="AC42" s="388">
        <f>SUM(AC24:AC41)/3</f>
        <v>164</v>
      </c>
      <c r="AD42" s="388">
        <f>SUM(AD24:AD41)/3</f>
        <v>6</v>
      </c>
      <c r="AE42" s="388">
        <f>SUM(AE24:AE41)/4</f>
        <v>4</v>
      </c>
      <c r="AF42" s="388">
        <f>SUM(AF24:AF41)</f>
        <v>0</v>
      </c>
      <c r="AG42" s="388">
        <f>SUM(AG24:AG41)/4</f>
        <v>4</v>
      </c>
      <c r="AH42" s="388">
        <f>SUM(AH24:AH41)/4</f>
        <v>82</v>
      </c>
      <c r="AI42" s="388">
        <f>SUM(AI24:AI41)/4</f>
        <v>3</v>
      </c>
      <c r="AJ42" s="388">
        <f>SUM(AJ24:AJ41)/5</f>
        <v>4</v>
      </c>
      <c r="AK42" s="388">
        <f>SUM(AK24:AK41)</f>
        <v>0</v>
      </c>
      <c r="AL42" s="388">
        <f>SUM(AL24:AL41)/5</f>
        <v>4</v>
      </c>
      <c r="AM42" s="388">
        <f>SUM(AM24:AM41)/5</f>
        <v>82</v>
      </c>
      <c r="AN42" s="388">
        <f>SUM(AN24:AN41)/5</f>
        <v>3</v>
      </c>
      <c r="AO42" s="388">
        <f>SUM(AO24:AO41)/3</f>
        <v>4</v>
      </c>
      <c r="AP42" s="388">
        <f>SUM(AP24:AP41)</f>
        <v>0</v>
      </c>
      <c r="AQ42" s="388">
        <f>SUM(AQ24:AQ41)/3</f>
        <v>4</v>
      </c>
      <c r="AR42" s="388">
        <f>SUM(AR24:AR41)/3</f>
        <v>82</v>
      </c>
      <c r="AS42" s="388">
        <f>SUM(AS24:AS41)/3</f>
        <v>3</v>
      </c>
      <c r="AT42" s="388">
        <f aca="true" t="shared" si="11" ref="AT42:BC42">SUM(AT24:AT41)</f>
        <v>0</v>
      </c>
      <c r="AU42" s="388">
        <f t="shared" si="11"/>
        <v>0</v>
      </c>
      <c r="AV42" s="388">
        <f t="shared" si="11"/>
        <v>0</v>
      </c>
      <c r="AW42" s="388">
        <f t="shared" si="11"/>
        <v>0</v>
      </c>
      <c r="AX42" s="388">
        <f t="shared" si="11"/>
        <v>0</v>
      </c>
      <c r="AY42" s="388">
        <f t="shared" si="11"/>
        <v>0</v>
      </c>
      <c r="AZ42" s="388">
        <f t="shared" si="11"/>
        <v>0</v>
      </c>
      <c r="BA42" s="388">
        <f t="shared" si="11"/>
        <v>0</v>
      </c>
      <c r="BB42" s="388">
        <f t="shared" si="11"/>
        <v>0</v>
      </c>
      <c r="BC42" s="388">
        <f t="shared" si="11"/>
        <v>0</v>
      </c>
      <c r="BD42" s="389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</row>
    <row r="43" spans="1:117" s="208" customFormat="1" ht="22.5" customHeight="1">
      <c r="A43" s="427" t="s">
        <v>382</v>
      </c>
      <c r="B43" s="427"/>
      <c r="C43" s="229">
        <f>SUM(C42,C22)</f>
        <v>5</v>
      </c>
      <c r="D43" s="229">
        <f>SUM(D42,D22)</f>
        <v>6</v>
      </c>
      <c r="E43" s="229"/>
      <c r="F43" s="229"/>
      <c r="G43" s="229"/>
      <c r="H43" s="229"/>
      <c r="I43" s="313">
        <f aca="true" t="shared" si="12" ref="I43:Y43">I42+I22</f>
        <v>30</v>
      </c>
      <c r="J43" s="313">
        <f t="shared" si="12"/>
        <v>900</v>
      </c>
      <c r="K43" s="313">
        <f t="shared" si="12"/>
        <v>84</v>
      </c>
      <c r="L43" s="313">
        <f t="shared" si="12"/>
        <v>44</v>
      </c>
      <c r="M43" s="313">
        <f t="shared" si="12"/>
        <v>0</v>
      </c>
      <c r="N43" s="313">
        <f t="shared" si="12"/>
        <v>40</v>
      </c>
      <c r="O43" s="313">
        <f t="shared" si="12"/>
        <v>816</v>
      </c>
      <c r="P43" s="313">
        <f t="shared" si="12"/>
        <v>0</v>
      </c>
      <c r="Q43" s="313">
        <f t="shared" si="12"/>
        <v>0</v>
      </c>
      <c r="R43" s="313">
        <f t="shared" si="12"/>
        <v>0</v>
      </c>
      <c r="S43" s="313">
        <f t="shared" si="12"/>
        <v>0</v>
      </c>
      <c r="T43" s="313">
        <f t="shared" si="12"/>
        <v>0</v>
      </c>
      <c r="U43" s="313">
        <f t="shared" si="12"/>
        <v>0</v>
      </c>
      <c r="V43" s="313">
        <f t="shared" si="12"/>
        <v>0</v>
      </c>
      <c r="W43" s="313">
        <f t="shared" si="12"/>
        <v>0</v>
      </c>
      <c r="X43" s="313">
        <f t="shared" si="12"/>
        <v>0</v>
      </c>
      <c r="Y43" s="313">
        <f t="shared" si="12"/>
        <v>0</v>
      </c>
      <c r="Z43" s="313">
        <f>SUM(Z22,Z42)</f>
        <v>24</v>
      </c>
      <c r="AA43" s="313">
        <f>AA42+AA22</f>
        <v>0</v>
      </c>
      <c r="AB43" s="313">
        <f>SUM(AB42,AB22)</f>
        <v>20</v>
      </c>
      <c r="AC43" s="313">
        <f>SUM(AC42,AC22)</f>
        <v>406</v>
      </c>
      <c r="AD43" s="313">
        <f>SUM(AD42,AD22)</f>
        <v>15</v>
      </c>
      <c r="AE43" s="313">
        <f aca="true" t="shared" si="13" ref="AE43:BC43">AE42+AE22</f>
        <v>12</v>
      </c>
      <c r="AF43" s="313">
        <f t="shared" si="13"/>
        <v>0</v>
      </c>
      <c r="AG43" s="313">
        <f t="shared" si="13"/>
        <v>12</v>
      </c>
      <c r="AH43" s="313">
        <f t="shared" si="13"/>
        <v>246</v>
      </c>
      <c r="AI43" s="313">
        <f t="shared" si="13"/>
        <v>9</v>
      </c>
      <c r="AJ43" s="313">
        <f t="shared" si="13"/>
        <v>4</v>
      </c>
      <c r="AK43" s="313">
        <f t="shared" si="13"/>
        <v>0</v>
      </c>
      <c r="AL43" s="313">
        <f t="shared" si="13"/>
        <v>4</v>
      </c>
      <c r="AM43" s="313">
        <f t="shared" si="13"/>
        <v>82</v>
      </c>
      <c r="AN43" s="313">
        <f t="shared" si="13"/>
        <v>3</v>
      </c>
      <c r="AO43" s="313">
        <f t="shared" si="13"/>
        <v>4</v>
      </c>
      <c r="AP43" s="313">
        <f t="shared" si="13"/>
        <v>0</v>
      </c>
      <c r="AQ43" s="313">
        <f t="shared" si="13"/>
        <v>4</v>
      </c>
      <c r="AR43" s="313">
        <f t="shared" si="13"/>
        <v>82</v>
      </c>
      <c r="AS43" s="313">
        <f t="shared" si="13"/>
        <v>3</v>
      </c>
      <c r="AT43" s="313">
        <f t="shared" si="13"/>
        <v>0</v>
      </c>
      <c r="AU43" s="313">
        <f t="shared" si="13"/>
        <v>0</v>
      </c>
      <c r="AV43" s="313">
        <f t="shared" si="13"/>
        <v>0</v>
      </c>
      <c r="AW43" s="313">
        <f t="shared" si="13"/>
        <v>0</v>
      </c>
      <c r="AX43" s="313">
        <f t="shared" si="13"/>
        <v>0</v>
      </c>
      <c r="AY43" s="313">
        <f t="shared" si="13"/>
        <v>0</v>
      </c>
      <c r="AZ43" s="313">
        <f t="shared" si="13"/>
        <v>0</v>
      </c>
      <c r="BA43" s="313">
        <f t="shared" si="13"/>
        <v>0</v>
      </c>
      <c r="BB43" s="313">
        <f t="shared" si="13"/>
        <v>0</v>
      </c>
      <c r="BC43" s="313">
        <f t="shared" si="13"/>
        <v>0</v>
      </c>
      <c r="BD43" s="369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</row>
    <row r="44" spans="1:114" s="335" customFormat="1" ht="22.5" customHeight="1">
      <c r="A44" s="435" t="s">
        <v>384</v>
      </c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370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</row>
    <row r="45" spans="1:114" s="335" customFormat="1" ht="22.5" customHeight="1">
      <c r="A45" s="318" t="s">
        <v>425</v>
      </c>
      <c r="B45" s="319" t="s">
        <v>385</v>
      </c>
      <c r="C45" s="320"/>
      <c r="D45" s="320">
        <v>7</v>
      </c>
      <c r="E45" s="320"/>
      <c r="F45" s="320"/>
      <c r="G45" s="320"/>
      <c r="H45" s="320"/>
      <c r="I45" s="316">
        <v>3</v>
      </c>
      <c r="J45" s="371">
        <f>SUM(K45,O45)</f>
        <v>90</v>
      </c>
      <c r="K45" s="321">
        <f>SUM(L45:N45)</f>
        <v>8</v>
      </c>
      <c r="L45" s="322">
        <f>P45+U45+Z45+AE45+AJ45+AO45+AT45</f>
        <v>0</v>
      </c>
      <c r="M45" s="322">
        <v>8</v>
      </c>
      <c r="N45" s="322">
        <f>R45+W45+AB45+AG45+AL45+AQ45+AV45</f>
        <v>0</v>
      </c>
      <c r="O45" s="323">
        <v>82</v>
      </c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>
        <v>8</v>
      </c>
      <c r="AV45" s="354"/>
      <c r="AW45" s="354">
        <v>82</v>
      </c>
      <c r="AX45" s="354">
        <v>3</v>
      </c>
      <c r="AY45" s="354"/>
      <c r="AZ45" s="354"/>
      <c r="BA45" s="354"/>
      <c r="BB45" s="354"/>
      <c r="BC45" s="354"/>
      <c r="BD45" s="370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</row>
    <row r="46" spans="1:114" s="335" customFormat="1" ht="22.5" customHeight="1" thickBot="1">
      <c r="A46" s="425" t="s">
        <v>386</v>
      </c>
      <c r="B46" s="425"/>
      <c r="C46" s="320"/>
      <c r="D46" s="354">
        <v>1</v>
      </c>
      <c r="E46" s="320">
        <f>SUM(E45:E45)</f>
        <v>0</v>
      </c>
      <c r="F46" s="320">
        <f>SUM(F45:F45)</f>
        <v>0</v>
      </c>
      <c r="G46" s="320">
        <f>SUM(G45:G45)</f>
        <v>0</v>
      </c>
      <c r="H46" s="320"/>
      <c r="I46" s="320">
        <f aca="true" t="shared" si="14" ref="I46:AG46">SUM(I45:I45)</f>
        <v>3</v>
      </c>
      <c r="J46" s="320">
        <f t="shared" si="14"/>
        <v>90</v>
      </c>
      <c r="K46" s="320">
        <f t="shared" si="14"/>
        <v>8</v>
      </c>
      <c r="L46" s="320">
        <f t="shared" si="14"/>
        <v>0</v>
      </c>
      <c r="M46" s="320">
        <f t="shared" si="14"/>
        <v>8</v>
      </c>
      <c r="N46" s="320">
        <f t="shared" si="14"/>
        <v>0</v>
      </c>
      <c r="O46" s="320">
        <f t="shared" si="14"/>
        <v>82</v>
      </c>
      <c r="P46" s="320">
        <f t="shared" si="14"/>
        <v>0</v>
      </c>
      <c r="Q46" s="320">
        <f t="shared" si="14"/>
        <v>0</v>
      </c>
      <c r="R46" s="320">
        <f t="shared" si="14"/>
        <v>0</v>
      </c>
      <c r="S46" s="320">
        <f t="shared" si="14"/>
        <v>0</v>
      </c>
      <c r="T46" s="320">
        <f t="shared" si="14"/>
        <v>0</v>
      </c>
      <c r="U46" s="320">
        <f t="shared" si="14"/>
        <v>0</v>
      </c>
      <c r="V46" s="320">
        <f t="shared" si="14"/>
        <v>0</v>
      </c>
      <c r="W46" s="320">
        <f t="shared" si="14"/>
        <v>0</v>
      </c>
      <c r="X46" s="320">
        <f t="shared" si="14"/>
        <v>0</v>
      </c>
      <c r="Y46" s="320">
        <f t="shared" si="14"/>
        <v>0</v>
      </c>
      <c r="Z46" s="320">
        <f t="shared" si="14"/>
        <v>0</v>
      </c>
      <c r="AA46" s="320">
        <f t="shared" si="14"/>
        <v>0</v>
      </c>
      <c r="AB46" s="320">
        <f t="shared" si="14"/>
        <v>0</v>
      </c>
      <c r="AC46" s="320">
        <f t="shared" si="14"/>
        <v>0</v>
      </c>
      <c r="AD46" s="320">
        <f t="shared" si="14"/>
        <v>0</v>
      </c>
      <c r="AE46" s="320">
        <f t="shared" si="14"/>
        <v>0</v>
      </c>
      <c r="AF46" s="320">
        <f t="shared" si="14"/>
        <v>0</v>
      </c>
      <c r="AG46" s="320">
        <f t="shared" si="14"/>
        <v>0</v>
      </c>
      <c r="AH46" s="320"/>
      <c r="AI46" s="320">
        <f>SUM(AI45:AI45)</f>
        <v>0</v>
      </c>
      <c r="AJ46" s="320">
        <f>SUM(AJ45:AJ45)</f>
        <v>0</v>
      </c>
      <c r="AK46" s="320">
        <f>SUM(AK45:AK45)</f>
        <v>0</v>
      </c>
      <c r="AL46" s="320">
        <f>SUM(AL45:AL45)</f>
        <v>0</v>
      </c>
      <c r="AM46" s="320"/>
      <c r="AN46" s="320">
        <f>SUM(AN45:AN45)</f>
        <v>0</v>
      </c>
      <c r="AO46" s="320">
        <f>SUM(AO45:AO45)</f>
        <v>0</v>
      </c>
      <c r="AP46" s="320">
        <f>SUM(AP45:AP45)</f>
        <v>0</v>
      </c>
      <c r="AQ46" s="320">
        <f>SUM(AQ45:AQ45)</f>
        <v>0</v>
      </c>
      <c r="AR46" s="320"/>
      <c r="AS46" s="320">
        <f>SUM(AS45:AS45)</f>
        <v>0</v>
      </c>
      <c r="AT46" s="320">
        <f>SUM(AT45:AT45)</f>
        <v>0</v>
      </c>
      <c r="AU46" s="320">
        <f>SUM(AU45:AU45)</f>
        <v>8</v>
      </c>
      <c r="AV46" s="320">
        <f>SUM(AV45:AV45)</f>
        <v>0</v>
      </c>
      <c r="AW46" s="320">
        <v>82</v>
      </c>
      <c r="AX46" s="320">
        <f>SUM(AX45:AX45)</f>
        <v>3</v>
      </c>
      <c r="AY46" s="320">
        <f>SUM(AY45:AY45)</f>
        <v>0</v>
      </c>
      <c r="AZ46" s="320">
        <f>SUM(AZ45:AZ45)</f>
        <v>0</v>
      </c>
      <c r="BA46" s="320">
        <f>SUM(BA45:BA45)</f>
        <v>0</v>
      </c>
      <c r="BB46" s="320"/>
      <c r="BC46" s="320">
        <f>SUM(BC45:BC45)</f>
        <v>0</v>
      </c>
      <c r="BD46" s="370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</row>
    <row r="47" spans="1:117" s="285" customFormat="1" ht="22.5" customHeight="1">
      <c r="A47" s="426" t="s">
        <v>278</v>
      </c>
      <c r="B47" s="426"/>
      <c r="C47" s="374">
        <f>SUM(C43,C15)</f>
        <v>8</v>
      </c>
      <c r="D47" s="374">
        <f>SUM(D43,D15)</f>
        <v>12</v>
      </c>
      <c r="E47" s="374"/>
      <c r="F47" s="374"/>
      <c r="G47" s="374"/>
      <c r="H47" s="374"/>
      <c r="I47" s="374">
        <f>I15+I43+I46</f>
        <v>60</v>
      </c>
      <c r="J47" s="374">
        <f>J15+J43+J46</f>
        <v>1800</v>
      </c>
      <c r="K47" s="313">
        <f>K15+K43+K46</f>
        <v>172</v>
      </c>
      <c r="L47" s="313">
        <f aca="true" t="shared" si="15" ref="L47:BC47">L15+L43+L46</f>
        <v>70</v>
      </c>
      <c r="M47" s="313">
        <f t="shared" si="15"/>
        <v>52</v>
      </c>
      <c r="N47" s="313">
        <f t="shared" si="15"/>
        <v>50</v>
      </c>
      <c r="O47" s="313">
        <f t="shared" si="15"/>
        <v>1628</v>
      </c>
      <c r="P47" s="313">
        <f t="shared" si="15"/>
        <v>12</v>
      </c>
      <c r="Q47" s="313">
        <f t="shared" si="15"/>
        <v>14</v>
      </c>
      <c r="R47" s="313">
        <f t="shared" si="15"/>
        <v>4</v>
      </c>
      <c r="S47" s="313">
        <f t="shared" si="15"/>
        <v>240</v>
      </c>
      <c r="T47" s="313">
        <f t="shared" si="15"/>
        <v>9</v>
      </c>
      <c r="U47" s="313">
        <f t="shared" si="15"/>
        <v>10</v>
      </c>
      <c r="V47" s="313">
        <f t="shared" si="15"/>
        <v>14</v>
      </c>
      <c r="W47" s="313">
        <f t="shared" si="15"/>
        <v>4</v>
      </c>
      <c r="X47" s="313">
        <f t="shared" si="15"/>
        <v>242</v>
      </c>
      <c r="Y47" s="313">
        <f t="shared" si="15"/>
        <v>9</v>
      </c>
      <c r="Z47" s="313">
        <f t="shared" si="15"/>
        <v>28</v>
      </c>
      <c r="AA47" s="313">
        <f t="shared" si="15"/>
        <v>8</v>
      </c>
      <c r="AB47" s="313">
        <f t="shared" si="15"/>
        <v>22</v>
      </c>
      <c r="AC47" s="313">
        <f t="shared" si="15"/>
        <v>572</v>
      </c>
      <c r="AD47" s="313">
        <f t="shared" si="15"/>
        <v>21</v>
      </c>
      <c r="AE47" s="313">
        <f t="shared" si="15"/>
        <v>12</v>
      </c>
      <c r="AF47" s="313">
        <f t="shared" si="15"/>
        <v>8</v>
      </c>
      <c r="AG47" s="313">
        <f t="shared" si="15"/>
        <v>12</v>
      </c>
      <c r="AH47" s="313">
        <f t="shared" si="15"/>
        <v>328</v>
      </c>
      <c r="AI47" s="313">
        <f t="shared" si="15"/>
        <v>12</v>
      </c>
      <c r="AJ47" s="313">
        <f t="shared" si="15"/>
        <v>4</v>
      </c>
      <c r="AK47" s="313">
        <f t="shared" si="15"/>
        <v>0</v>
      </c>
      <c r="AL47" s="313">
        <f t="shared" si="15"/>
        <v>4</v>
      </c>
      <c r="AM47" s="313">
        <f t="shared" si="15"/>
        <v>82</v>
      </c>
      <c r="AN47" s="313">
        <f t="shared" si="15"/>
        <v>3</v>
      </c>
      <c r="AO47" s="313">
        <f t="shared" si="15"/>
        <v>4</v>
      </c>
      <c r="AP47" s="313">
        <f t="shared" si="15"/>
        <v>0</v>
      </c>
      <c r="AQ47" s="313">
        <f t="shared" si="15"/>
        <v>4</v>
      </c>
      <c r="AR47" s="313">
        <f t="shared" si="15"/>
        <v>82</v>
      </c>
      <c r="AS47" s="313">
        <f t="shared" si="15"/>
        <v>3</v>
      </c>
      <c r="AT47" s="313">
        <f t="shared" si="15"/>
        <v>0</v>
      </c>
      <c r="AU47" s="313">
        <f t="shared" si="15"/>
        <v>8</v>
      </c>
      <c r="AV47" s="313">
        <f t="shared" si="15"/>
        <v>0</v>
      </c>
      <c r="AW47" s="313">
        <f t="shared" si="15"/>
        <v>82</v>
      </c>
      <c r="AX47" s="313">
        <f t="shared" si="15"/>
        <v>3</v>
      </c>
      <c r="AY47" s="313">
        <f t="shared" si="15"/>
        <v>0</v>
      </c>
      <c r="AZ47" s="313">
        <f t="shared" si="15"/>
        <v>0</v>
      </c>
      <c r="BA47" s="313">
        <f t="shared" si="15"/>
        <v>0</v>
      </c>
      <c r="BB47" s="313">
        <f t="shared" si="15"/>
        <v>0</v>
      </c>
      <c r="BC47" s="313">
        <f t="shared" si="15"/>
        <v>0</v>
      </c>
      <c r="BD47" s="372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s="333" customFormat="1" ht="36" customHeight="1">
      <c r="A48" s="247"/>
      <c r="B48" s="200"/>
      <c r="C48" s="201"/>
      <c r="D48" s="201"/>
      <c r="E48" s="201"/>
      <c r="F48" s="201"/>
      <c r="G48" s="201"/>
      <c r="H48" s="201"/>
      <c r="I48" s="201"/>
      <c r="J48" s="339"/>
      <c r="K48" s="430" t="s">
        <v>348</v>
      </c>
      <c r="L48" s="430"/>
      <c r="M48" s="430"/>
      <c r="N48" s="430"/>
      <c r="O48" s="430"/>
      <c r="P48" s="416">
        <f>P47+Q47+R47</f>
        <v>30</v>
      </c>
      <c r="Q48" s="416"/>
      <c r="R48" s="416"/>
      <c r="S48" s="416"/>
      <c r="T48" s="416"/>
      <c r="U48" s="416">
        <f>U47+V47+W47</f>
        <v>28</v>
      </c>
      <c r="V48" s="416"/>
      <c r="W48" s="416"/>
      <c r="X48" s="416"/>
      <c r="Y48" s="416"/>
      <c r="Z48" s="416">
        <f>Z47+AA47+AB47</f>
        <v>58</v>
      </c>
      <c r="AA48" s="416"/>
      <c r="AB48" s="416"/>
      <c r="AC48" s="416"/>
      <c r="AD48" s="416"/>
      <c r="AE48" s="416">
        <f>AE47+AF47+AG47</f>
        <v>32</v>
      </c>
      <c r="AF48" s="416"/>
      <c r="AG48" s="416"/>
      <c r="AH48" s="416"/>
      <c r="AI48" s="416"/>
      <c r="AJ48" s="416">
        <f>AJ47+AK47+AL47</f>
        <v>8</v>
      </c>
      <c r="AK48" s="416"/>
      <c r="AL48" s="416"/>
      <c r="AM48" s="416"/>
      <c r="AN48" s="416"/>
      <c r="AO48" s="416">
        <f>AO47+AP47+AQ47</f>
        <v>8</v>
      </c>
      <c r="AP48" s="416"/>
      <c r="AQ48" s="416"/>
      <c r="AR48" s="416"/>
      <c r="AS48" s="416"/>
      <c r="AT48" s="416">
        <f>AT47+AU47+AV47</f>
        <v>8</v>
      </c>
      <c r="AU48" s="416"/>
      <c r="AV48" s="416"/>
      <c r="AW48" s="416"/>
      <c r="AX48" s="416"/>
      <c r="AY48" s="416">
        <f>AY47+AZ47+BA47</f>
        <v>0</v>
      </c>
      <c r="AZ48" s="416"/>
      <c r="BA48" s="416"/>
      <c r="BB48" s="416"/>
      <c r="BC48" s="416"/>
      <c r="BD48" s="373">
        <f>SUM(P48+U48+Z48+AE48+AJ48+AO48+AT48+AY48)</f>
        <v>172</v>
      </c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</row>
    <row r="49" spans="1:117" ht="22.5" customHeight="1">
      <c r="A49" s="248"/>
      <c r="B49" s="200"/>
      <c r="C49" s="200"/>
      <c r="D49" s="195"/>
      <c r="E49" s="200"/>
      <c r="F49" s="200"/>
      <c r="G49" s="195"/>
      <c r="H49" s="195"/>
      <c r="I49" s="195"/>
      <c r="J49" s="340"/>
      <c r="K49" s="430" t="s">
        <v>262</v>
      </c>
      <c r="L49" s="430"/>
      <c r="M49" s="430"/>
      <c r="N49" s="430"/>
      <c r="O49" s="430"/>
      <c r="P49" s="431">
        <v>0</v>
      </c>
      <c r="Q49" s="431"/>
      <c r="R49" s="431"/>
      <c r="S49" s="431"/>
      <c r="T49" s="431"/>
      <c r="U49" s="416">
        <v>1</v>
      </c>
      <c r="V49" s="416"/>
      <c r="W49" s="416"/>
      <c r="X49" s="416"/>
      <c r="Y49" s="416"/>
      <c r="Z49" s="416">
        <v>3</v>
      </c>
      <c r="AA49" s="416"/>
      <c r="AB49" s="416"/>
      <c r="AC49" s="416"/>
      <c r="AD49" s="416"/>
      <c r="AE49" s="416">
        <v>3</v>
      </c>
      <c r="AF49" s="416"/>
      <c r="AG49" s="416"/>
      <c r="AH49" s="416"/>
      <c r="AI49" s="416"/>
      <c r="AJ49" s="416">
        <v>1</v>
      </c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416"/>
      <c r="BD49" s="313">
        <f>SUM(P49:AY49)</f>
        <v>8</v>
      </c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</row>
    <row r="50" spans="1:117" ht="18" customHeight="1">
      <c r="A50" s="248"/>
      <c r="B50" s="200"/>
      <c r="C50" s="200"/>
      <c r="D50" s="199"/>
      <c r="E50" s="201"/>
      <c r="F50" s="201"/>
      <c r="G50" s="199"/>
      <c r="H50" s="199"/>
      <c r="I50" s="199"/>
      <c r="J50" s="199"/>
      <c r="K50" s="430" t="s">
        <v>129</v>
      </c>
      <c r="L50" s="430"/>
      <c r="M50" s="430"/>
      <c r="N50" s="430"/>
      <c r="O50" s="430"/>
      <c r="P50" s="416">
        <v>3</v>
      </c>
      <c r="Q50" s="416"/>
      <c r="R50" s="416"/>
      <c r="S50" s="416"/>
      <c r="T50" s="416"/>
      <c r="U50" s="416">
        <v>2</v>
      </c>
      <c r="V50" s="416"/>
      <c r="W50" s="416"/>
      <c r="X50" s="416"/>
      <c r="Y50" s="416"/>
      <c r="Z50" s="416">
        <v>4</v>
      </c>
      <c r="AA50" s="416"/>
      <c r="AB50" s="416"/>
      <c r="AC50" s="416"/>
      <c r="AD50" s="416"/>
      <c r="AE50" s="416">
        <v>1</v>
      </c>
      <c r="AF50" s="416"/>
      <c r="AG50" s="416"/>
      <c r="AH50" s="416"/>
      <c r="AI50" s="416"/>
      <c r="AJ50" s="416"/>
      <c r="AK50" s="416"/>
      <c r="AL50" s="416"/>
      <c r="AM50" s="416"/>
      <c r="AN50" s="416"/>
      <c r="AO50" s="416">
        <v>1</v>
      </c>
      <c r="AP50" s="416"/>
      <c r="AQ50" s="416"/>
      <c r="AR50" s="416"/>
      <c r="AS50" s="416"/>
      <c r="AT50" s="416">
        <v>1</v>
      </c>
      <c r="AU50" s="416"/>
      <c r="AV50" s="416"/>
      <c r="AW50" s="416"/>
      <c r="AX50" s="416"/>
      <c r="AY50" s="416"/>
      <c r="AZ50" s="416"/>
      <c r="BA50" s="416"/>
      <c r="BB50" s="416"/>
      <c r="BC50" s="416"/>
      <c r="BD50" s="313">
        <f>SUM(P50:AY50)</f>
        <v>12</v>
      </c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</row>
    <row r="51" spans="1:56" s="249" customFormat="1" ht="27.75" customHeight="1">
      <c r="A51" s="204"/>
      <c r="B51" s="204"/>
      <c r="C51" s="205"/>
      <c r="D51" s="204"/>
      <c r="E51" s="205"/>
      <c r="F51" s="205"/>
      <c r="G51" s="204"/>
      <c r="H51" s="204"/>
      <c r="I51" s="204"/>
      <c r="J51" s="204"/>
      <c r="K51" s="341"/>
      <c r="L51" s="341"/>
      <c r="M51" s="341"/>
      <c r="N51" s="341"/>
      <c r="O51" s="341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250"/>
    </row>
    <row r="52" spans="1:55" s="330" customFormat="1" ht="39" customHeight="1">
      <c r="A52" s="324"/>
      <c r="B52" s="325" t="s">
        <v>335</v>
      </c>
      <c r="C52" s="326"/>
      <c r="D52" s="326"/>
      <c r="E52" s="326"/>
      <c r="F52" s="326"/>
      <c r="G52" s="326"/>
      <c r="H52" s="328"/>
      <c r="I52" s="327"/>
      <c r="J52" s="328"/>
      <c r="K52" s="328"/>
      <c r="L52" s="328"/>
      <c r="M52" s="434" t="s">
        <v>380</v>
      </c>
      <c r="N52" s="434"/>
      <c r="O52" s="434"/>
      <c r="P52" s="434"/>
      <c r="Q52" s="434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9"/>
      <c r="AU52" s="214"/>
      <c r="AV52" s="214"/>
      <c r="AW52" s="214"/>
      <c r="AX52" s="214"/>
      <c r="AY52" s="214"/>
      <c r="AZ52" s="214"/>
      <c r="BA52" s="214"/>
      <c r="BB52" s="214"/>
      <c r="BC52" s="214"/>
    </row>
    <row r="53" spans="1:117" ht="42" customHeight="1">
      <c r="A53" s="195"/>
      <c r="B53" s="331"/>
      <c r="C53" s="433" t="s">
        <v>343</v>
      </c>
      <c r="D53" s="433"/>
      <c r="E53" s="433"/>
      <c r="F53" s="433"/>
      <c r="G53" s="433"/>
      <c r="H53" s="433" t="s">
        <v>344</v>
      </c>
      <c r="I53" s="433"/>
      <c r="J53" s="433"/>
      <c r="K53" s="433"/>
      <c r="L53" s="433"/>
      <c r="M53" s="433" t="s">
        <v>345</v>
      </c>
      <c r="N53" s="433"/>
      <c r="O53" s="433"/>
      <c r="P53" s="433"/>
      <c r="Q53" s="433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250"/>
      <c r="AU53" s="211"/>
      <c r="AV53" s="211"/>
      <c r="AW53" s="211"/>
      <c r="AX53" s="211"/>
      <c r="AY53" s="211"/>
      <c r="AZ53" s="211"/>
      <c r="BA53" s="211"/>
      <c r="BB53" s="211"/>
      <c r="BC53" s="211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</row>
    <row r="54" spans="1:55" s="330" customFormat="1" ht="18.75" customHeight="1">
      <c r="A54" s="324"/>
      <c r="B54" s="325" t="s">
        <v>346</v>
      </c>
      <c r="C54" s="326"/>
      <c r="D54" s="326"/>
      <c r="E54" s="326"/>
      <c r="F54" s="326"/>
      <c r="G54" s="326"/>
      <c r="H54" s="328"/>
      <c r="I54" s="327"/>
      <c r="J54" s="328"/>
      <c r="K54" s="328"/>
      <c r="L54" s="328"/>
      <c r="M54" s="434" t="s">
        <v>381</v>
      </c>
      <c r="N54" s="434"/>
      <c r="O54" s="434"/>
      <c r="P54" s="434"/>
      <c r="Q54" s="434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9"/>
      <c r="AU54" s="214"/>
      <c r="AV54" s="214"/>
      <c r="AW54" s="214"/>
      <c r="AX54" s="214"/>
      <c r="AY54" s="214"/>
      <c r="AZ54" s="214"/>
      <c r="BA54" s="214"/>
      <c r="BB54" s="214"/>
      <c r="BC54" s="214"/>
    </row>
    <row r="55" spans="1:117" ht="18.75" customHeight="1">
      <c r="A55" s="195"/>
      <c r="B55" s="331"/>
      <c r="C55" s="432" t="s">
        <v>343</v>
      </c>
      <c r="D55" s="432"/>
      <c r="E55" s="432"/>
      <c r="F55" s="432"/>
      <c r="G55" s="432"/>
      <c r="H55" s="432" t="s">
        <v>344</v>
      </c>
      <c r="I55" s="432"/>
      <c r="J55" s="432"/>
      <c r="K55" s="432"/>
      <c r="L55" s="432"/>
      <c r="M55" s="432" t="s">
        <v>345</v>
      </c>
      <c r="N55" s="432"/>
      <c r="O55" s="432"/>
      <c r="P55" s="432"/>
      <c r="Q55" s="432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250"/>
      <c r="AU55" s="211"/>
      <c r="AV55" s="211"/>
      <c r="AW55" s="211"/>
      <c r="AX55" s="211"/>
      <c r="AY55" s="211"/>
      <c r="AZ55" s="211"/>
      <c r="BA55" s="211"/>
      <c r="BB55" s="211"/>
      <c r="BC55" s="211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</row>
    <row r="56" spans="1:55" s="330" customFormat="1" ht="18.75" customHeight="1">
      <c r="A56" s="324"/>
      <c r="B56" s="325" t="s">
        <v>347</v>
      </c>
      <c r="C56" s="326"/>
      <c r="D56" s="326"/>
      <c r="E56" s="326"/>
      <c r="F56" s="326"/>
      <c r="G56" s="326"/>
      <c r="H56" s="328"/>
      <c r="I56" s="327"/>
      <c r="J56" s="328"/>
      <c r="K56" s="328"/>
      <c r="L56" s="328"/>
      <c r="M56" s="434" t="s">
        <v>396</v>
      </c>
      <c r="N56" s="434"/>
      <c r="O56" s="434"/>
      <c r="P56" s="434"/>
      <c r="Q56" s="434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9"/>
      <c r="AU56" s="214"/>
      <c r="AV56" s="214"/>
      <c r="AW56" s="214"/>
      <c r="AX56" s="214"/>
      <c r="AY56" s="214"/>
      <c r="AZ56" s="214"/>
      <c r="BA56" s="214"/>
      <c r="BB56" s="214"/>
      <c r="BC56" s="214"/>
    </row>
    <row r="57" spans="1:117" ht="18.75" customHeight="1">
      <c r="A57" s="195"/>
      <c r="B57" s="331"/>
      <c r="C57" s="432" t="s">
        <v>343</v>
      </c>
      <c r="D57" s="432"/>
      <c r="E57" s="432"/>
      <c r="F57" s="432"/>
      <c r="G57" s="432"/>
      <c r="H57" s="432" t="s">
        <v>344</v>
      </c>
      <c r="I57" s="432"/>
      <c r="J57" s="432"/>
      <c r="K57" s="432"/>
      <c r="L57" s="432"/>
      <c r="M57" s="432" t="s">
        <v>345</v>
      </c>
      <c r="N57" s="432"/>
      <c r="O57" s="432"/>
      <c r="P57" s="432"/>
      <c r="Q57" s="432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250"/>
      <c r="AU57" s="211"/>
      <c r="AV57" s="211"/>
      <c r="AW57" s="211"/>
      <c r="AX57" s="211"/>
      <c r="AY57" s="211"/>
      <c r="AZ57" s="211"/>
      <c r="BA57" s="211"/>
      <c r="BB57" s="211"/>
      <c r="BC57" s="211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</row>
    <row r="58" spans="1:117" ht="18.75" customHeight="1">
      <c r="A58" s="195"/>
      <c r="B58" s="331"/>
      <c r="C58" s="343"/>
      <c r="D58" s="343"/>
      <c r="E58" s="343"/>
      <c r="F58" s="343"/>
      <c r="G58" s="343"/>
      <c r="H58" s="343"/>
      <c r="I58" s="344"/>
      <c r="J58" s="343"/>
      <c r="K58" s="343"/>
      <c r="L58" s="343"/>
      <c r="M58" s="343"/>
      <c r="N58" s="343"/>
      <c r="O58" s="343"/>
      <c r="P58" s="343"/>
      <c r="Q58" s="343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250"/>
      <c r="AU58" s="211"/>
      <c r="AV58" s="211"/>
      <c r="AW58" s="211"/>
      <c r="AX58" s="211"/>
      <c r="AY58" s="211"/>
      <c r="AZ58" s="211"/>
      <c r="BA58" s="211"/>
      <c r="BB58" s="211"/>
      <c r="BC58" s="211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</row>
    <row r="59" spans="2:55" ht="18.75">
      <c r="B59" s="207"/>
      <c r="C59" s="206"/>
      <c r="D59" s="207"/>
      <c r="E59" s="206"/>
      <c r="F59" s="206"/>
      <c r="G59" s="207"/>
      <c r="H59" s="207"/>
      <c r="I59" s="206"/>
      <c r="J59" s="207"/>
      <c r="K59" s="207"/>
      <c r="L59" s="207"/>
      <c r="M59" s="207"/>
      <c r="N59" s="207"/>
      <c r="O59" s="207"/>
      <c r="P59" s="212"/>
      <c r="Q59" s="212"/>
      <c r="R59" s="212"/>
      <c r="S59" s="212"/>
      <c r="T59" s="250"/>
      <c r="U59" s="212"/>
      <c r="V59" s="212"/>
      <c r="W59" s="212"/>
      <c r="X59" s="212"/>
      <c r="Y59" s="250"/>
      <c r="Z59" s="212"/>
      <c r="AA59" s="212"/>
      <c r="AB59" s="212"/>
      <c r="AC59" s="212"/>
      <c r="AD59" s="250"/>
      <c r="AE59" s="212"/>
      <c r="AF59" s="212"/>
      <c r="AG59" s="212"/>
      <c r="AH59" s="212"/>
      <c r="AI59" s="250"/>
      <c r="AJ59" s="212"/>
      <c r="AK59" s="212"/>
      <c r="AL59" s="212"/>
      <c r="AM59" s="212"/>
      <c r="AN59" s="250"/>
      <c r="AO59" s="212"/>
      <c r="AP59" s="212"/>
      <c r="AQ59" s="212"/>
      <c r="AR59" s="212"/>
      <c r="AS59" s="250"/>
      <c r="AT59" s="212"/>
      <c r="AU59" s="212"/>
      <c r="AV59" s="212"/>
      <c r="AW59" s="212"/>
      <c r="AX59" s="250"/>
      <c r="AY59" s="212"/>
      <c r="AZ59" s="212"/>
      <c r="BA59" s="212"/>
      <c r="BB59" s="212"/>
      <c r="BC59" s="250"/>
    </row>
    <row r="60" spans="2:55" ht="18.75">
      <c r="B60" s="207"/>
      <c r="C60" s="206"/>
      <c r="D60" s="207"/>
      <c r="E60" s="206"/>
      <c r="F60" s="206"/>
      <c r="G60" s="207"/>
      <c r="H60" s="207"/>
      <c r="I60" s="206"/>
      <c r="J60" s="207"/>
      <c r="K60" s="207"/>
      <c r="L60" s="207"/>
      <c r="M60" s="207"/>
      <c r="N60" s="207"/>
      <c r="O60" s="207"/>
      <c r="P60" s="212"/>
      <c r="Q60" s="212"/>
      <c r="R60" s="212"/>
      <c r="S60" s="212"/>
      <c r="T60" s="250"/>
      <c r="U60" s="212"/>
      <c r="V60" s="212"/>
      <c r="W60" s="212"/>
      <c r="X60" s="212"/>
      <c r="Y60" s="250"/>
      <c r="Z60" s="212"/>
      <c r="AA60" s="212"/>
      <c r="AB60" s="212"/>
      <c r="AC60" s="212"/>
      <c r="AD60" s="250"/>
      <c r="AE60" s="212"/>
      <c r="AF60" s="212"/>
      <c r="AG60" s="212"/>
      <c r="AH60" s="212"/>
      <c r="AI60" s="250"/>
      <c r="AJ60" s="212"/>
      <c r="AK60" s="212"/>
      <c r="AL60" s="212"/>
      <c r="AM60" s="212"/>
      <c r="AN60" s="250"/>
      <c r="AO60" s="212"/>
      <c r="AP60" s="212"/>
      <c r="AQ60" s="212"/>
      <c r="AR60" s="212"/>
      <c r="AS60" s="250"/>
      <c r="AT60" s="212"/>
      <c r="AU60" s="212"/>
      <c r="AV60" s="212"/>
      <c r="AW60" s="212"/>
      <c r="AX60" s="250"/>
      <c r="AY60" s="212"/>
      <c r="AZ60" s="212"/>
      <c r="BA60" s="212"/>
      <c r="BB60" s="212"/>
      <c r="BC60" s="250"/>
    </row>
    <row r="61" spans="2:55" ht="18.75">
      <c r="B61" s="207"/>
      <c r="C61" s="206"/>
      <c r="D61" s="207"/>
      <c r="E61" s="206"/>
      <c r="F61" s="206"/>
      <c r="G61" s="207"/>
      <c r="H61" s="207"/>
      <c r="I61" s="206"/>
      <c r="J61" s="207"/>
      <c r="K61" s="207"/>
      <c r="L61" s="207"/>
      <c r="M61" s="207"/>
      <c r="N61" s="207"/>
      <c r="O61" s="207"/>
      <c r="P61" s="212"/>
      <c r="Q61" s="212"/>
      <c r="R61" s="212"/>
      <c r="S61" s="212"/>
      <c r="T61" s="250"/>
      <c r="U61" s="212"/>
      <c r="V61" s="212"/>
      <c r="W61" s="212"/>
      <c r="X61" s="212"/>
      <c r="Y61" s="250"/>
      <c r="Z61" s="212"/>
      <c r="AA61" s="212"/>
      <c r="AB61" s="212"/>
      <c r="AC61" s="212"/>
      <c r="AD61" s="250"/>
      <c r="AE61" s="212"/>
      <c r="AF61" s="212"/>
      <c r="AG61" s="212"/>
      <c r="AH61" s="212"/>
      <c r="AI61" s="250"/>
      <c r="AJ61" s="212"/>
      <c r="AK61" s="212"/>
      <c r="AL61" s="212"/>
      <c r="AM61" s="212"/>
      <c r="AN61" s="250"/>
      <c r="AO61" s="212"/>
      <c r="AP61" s="212"/>
      <c r="AQ61" s="212"/>
      <c r="AR61" s="212"/>
      <c r="AS61" s="250"/>
      <c r="AT61" s="212"/>
      <c r="AU61" s="212"/>
      <c r="AV61" s="212"/>
      <c r="AW61" s="212"/>
      <c r="AX61" s="250"/>
      <c r="AY61" s="212"/>
      <c r="AZ61" s="212"/>
      <c r="BA61" s="212"/>
      <c r="BB61" s="212"/>
      <c r="BC61" s="250"/>
    </row>
  </sheetData>
  <sheetProtection/>
  <autoFilter ref="A1:BR69"/>
  <mergeCells count="103">
    <mergeCell ref="A15:B15"/>
    <mergeCell ref="A16:B16"/>
    <mergeCell ref="AE6:AI6"/>
    <mergeCell ref="AO50:AS50"/>
    <mergeCell ref="AJ50:AN50"/>
    <mergeCell ref="AT50:AX50"/>
    <mergeCell ref="Z7:AC7"/>
    <mergeCell ref="U48:Y48"/>
    <mergeCell ref="Z48:AD48"/>
    <mergeCell ref="AE48:AI48"/>
    <mergeCell ref="AX7:AX8"/>
    <mergeCell ref="AT7:AW7"/>
    <mergeCell ref="AD7:AD8"/>
    <mergeCell ref="A44:BC44"/>
    <mergeCell ref="AY7:BB7"/>
    <mergeCell ref="AE7:AH7"/>
    <mergeCell ref="AJ7:AM7"/>
    <mergeCell ref="K48:O48"/>
    <mergeCell ref="P50:T50"/>
    <mergeCell ref="U50:Y50"/>
    <mergeCell ref="Z50:AD50"/>
    <mergeCell ref="AE50:AI50"/>
    <mergeCell ref="C53:G53"/>
    <mergeCell ref="M52:Q52"/>
    <mergeCell ref="K50:O50"/>
    <mergeCell ref="H55:L55"/>
    <mergeCell ref="M55:Q55"/>
    <mergeCell ref="H53:L53"/>
    <mergeCell ref="M53:Q53"/>
    <mergeCell ref="C57:G57"/>
    <mergeCell ref="H57:L57"/>
    <mergeCell ref="M57:Q57"/>
    <mergeCell ref="M56:Q56"/>
    <mergeCell ref="C55:G55"/>
    <mergeCell ref="M54:Q54"/>
    <mergeCell ref="K49:O49"/>
    <mergeCell ref="P49:T49"/>
    <mergeCell ref="U49:Y49"/>
    <mergeCell ref="Z49:AD49"/>
    <mergeCell ref="AY50:BC50"/>
    <mergeCell ref="AE49:AI49"/>
    <mergeCell ref="AJ49:AN49"/>
    <mergeCell ref="AO49:AS49"/>
    <mergeCell ref="AT49:AX49"/>
    <mergeCell ref="AY49:BC49"/>
    <mergeCell ref="P48:T48"/>
    <mergeCell ref="A47:B47"/>
    <mergeCell ref="A10:BC10"/>
    <mergeCell ref="A43:B43"/>
    <mergeCell ref="AY48:BC48"/>
    <mergeCell ref="AJ48:AN48"/>
    <mergeCell ref="AO48:AS48"/>
    <mergeCell ref="A22:B22"/>
    <mergeCell ref="A23:BC23"/>
    <mergeCell ref="A42:B42"/>
    <mergeCell ref="A17:BC17"/>
    <mergeCell ref="A18:BC18"/>
    <mergeCell ref="K5:K8"/>
    <mergeCell ref="AJ6:AN6"/>
    <mergeCell ref="Y7:Y8"/>
    <mergeCell ref="Z6:AD6"/>
    <mergeCell ref="AO7:AR7"/>
    <mergeCell ref="T7:T8"/>
    <mergeCell ref="P7:S7"/>
    <mergeCell ref="U7:X7"/>
    <mergeCell ref="AT48:AX48"/>
    <mergeCell ref="A11:BC11"/>
    <mergeCell ref="BC7:BC8"/>
    <mergeCell ref="G5:G8"/>
    <mergeCell ref="E6:E8"/>
    <mergeCell ref="F6:F8"/>
    <mergeCell ref="AY6:BC6"/>
    <mergeCell ref="A46:B46"/>
    <mergeCell ref="AT6:AX6"/>
    <mergeCell ref="AO6:AS6"/>
    <mergeCell ref="K4:N4"/>
    <mergeCell ref="O4:O8"/>
    <mergeCell ref="L6:L8"/>
    <mergeCell ref="M6:M8"/>
    <mergeCell ref="N6:N8"/>
    <mergeCell ref="C3:H4"/>
    <mergeCell ref="H5:H8"/>
    <mergeCell ref="L5:N5"/>
    <mergeCell ref="A2:BC2"/>
    <mergeCell ref="A3:A8"/>
    <mergeCell ref="B3:B8"/>
    <mergeCell ref="I3:I8"/>
    <mergeCell ref="J3:O3"/>
    <mergeCell ref="P3:BC3"/>
    <mergeCell ref="C5:C8"/>
    <mergeCell ref="D5:D8"/>
    <mergeCell ref="E5:F5"/>
    <mergeCell ref="J4:J8"/>
    <mergeCell ref="AJ4:AS4"/>
    <mergeCell ref="AT4:BC4"/>
    <mergeCell ref="P5:BC5"/>
    <mergeCell ref="P6:T6"/>
    <mergeCell ref="U6:Y6"/>
    <mergeCell ref="AI7:AI8"/>
    <mergeCell ref="AN7:AN8"/>
    <mergeCell ref="AS7:AS8"/>
    <mergeCell ref="Z4:AI4"/>
    <mergeCell ref="P4:Y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4"/>
  <sheetViews>
    <sheetView showZeros="0" zoomScale="70" zoomScaleNormal="70" zoomScaleSheetLayoutView="70" zoomScalePageLayoutView="69" workbookViewId="0" topLeftCell="A19">
      <selection activeCell="AK26" sqref="AK26"/>
    </sheetView>
  </sheetViews>
  <sheetFormatPr defaultColWidth="9.00390625" defaultRowHeight="12.75"/>
  <cols>
    <col min="1" max="1" width="9.25390625" style="215" customWidth="1"/>
    <col min="2" max="30" width="4.75390625" style="215" customWidth="1"/>
    <col min="31" max="31" width="4.875" style="215" customWidth="1"/>
    <col min="32" max="40" width="4.75390625" style="215" customWidth="1"/>
    <col min="41" max="41" width="5.125" style="215" customWidth="1"/>
    <col min="42" max="42" width="5.625" style="215" customWidth="1"/>
    <col min="43" max="53" width="4.75390625" style="215" customWidth="1"/>
    <col min="54" max="16384" width="9.125" style="215" customWidth="1"/>
  </cols>
  <sheetData>
    <row r="1" spans="45:53" ht="12.75">
      <c r="AS1" s="454"/>
      <c r="AT1" s="454"/>
      <c r="AU1" s="454"/>
      <c r="AV1" s="454"/>
      <c r="AW1" s="454"/>
      <c r="AX1" s="454"/>
      <c r="AY1" s="454"/>
      <c r="AZ1" s="454"/>
      <c r="BA1" s="454"/>
    </row>
    <row r="2" spans="1:53" ht="21.75" customHeight="1">
      <c r="A2" s="459" t="s">
        <v>303</v>
      </c>
      <c r="B2" s="459"/>
      <c r="C2" s="459"/>
      <c r="D2" s="459"/>
      <c r="E2" s="459"/>
      <c r="F2" s="459"/>
      <c r="G2" s="459"/>
      <c r="H2" s="459"/>
      <c r="I2" s="459"/>
      <c r="J2" s="45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460" t="s">
        <v>155</v>
      </c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</row>
    <row r="3" spans="1:53" ht="21.75" customHeight="1">
      <c r="A3" s="461" t="s">
        <v>319</v>
      </c>
      <c r="B3" s="461"/>
      <c r="C3" s="461"/>
      <c r="D3" s="461"/>
      <c r="E3" s="461"/>
      <c r="F3" s="461"/>
      <c r="G3" s="461"/>
      <c r="H3" s="461"/>
      <c r="I3" s="461"/>
      <c r="J3" s="461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462" t="s">
        <v>304</v>
      </c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</row>
    <row r="4" spans="1:53" ht="24.75" customHeight="1">
      <c r="A4" s="463" t="s">
        <v>320</v>
      </c>
      <c r="B4" s="463"/>
      <c r="C4" s="463"/>
      <c r="D4" s="463"/>
      <c r="E4" s="463"/>
      <c r="F4" s="463"/>
      <c r="G4" s="463"/>
      <c r="H4" s="463"/>
      <c r="I4" s="463"/>
      <c r="J4" s="463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464" t="s">
        <v>321</v>
      </c>
      <c r="AQ4" s="464"/>
      <c r="AR4" s="464"/>
      <c r="AS4" s="464"/>
      <c r="AT4" s="464"/>
      <c r="AU4" s="464"/>
      <c r="AV4" s="464"/>
      <c r="AW4" s="464"/>
      <c r="AX4" s="464"/>
      <c r="AY4" s="464"/>
      <c r="AZ4" s="464"/>
      <c r="BA4" s="464"/>
    </row>
    <row r="5" spans="1:53" ht="24.75" customHeight="1">
      <c r="A5" s="467" t="s">
        <v>395</v>
      </c>
      <c r="B5" s="467"/>
      <c r="C5" s="467"/>
      <c r="D5" s="467"/>
      <c r="E5" s="467"/>
      <c r="F5" s="467"/>
      <c r="G5" s="467"/>
      <c r="H5" s="451" t="s">
        <v>394</v>
      </c>
      <c r="I5" s="451"/>
      <c r="J5" s="451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463" t="s">
        <v>393</v>
      </c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</row>
    <row r="6" spans="1:53" ht="23.25" customHeight="1">
      <c r="A6" s="467"/>
      <c r="B6" s="467"/>
      <c r="C6" s="467"/>
      <c r="D6" s="467"/>
      <c r="E6" s="467"/>
      <c r="F6" s="467"/>
      <c r="G6" s="467"/>
      <c r="H6" s="451"/>
      <c r="I6" s="451"/>
      <c r="J6" s="451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465" t="s">
        <v>312</v>
      </c>
      <c r="AQ6" s="465"/>
      <c r="AR6" s="465"/>
      <c r="AS6" s="465"/>
      <c r="AT6" s="465"/>
      <c r="AU6" s="465"/>
      <c r="AV6" s="465"/>
      <c r="AW6" s="465"/>
      <c r="AX6" s="465"/>
      <c r="AY6" s="465"/>
      <c r="AZ6" s="239"/>
      <c r="BA6" s="239"/>
    </row>
    <row r="7" spans="1:60" s="218" customFormat="1" ht="30" customHeight="1">
      <c r="A7" s="466" t="s">
        <v>290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216"/>
      <c r="BC7" s="217"/>
      <c r="BD7" s="216"/>
      <c r="BH7" s="216"/>
    </row>
    <row r="8" spans="1:56" s="218" customFormat="1" ht="30" customHeight="1">
      <c r="A8" s="466" t="s">
        <v>426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219"/>
      <c r="BC8" s="219"/>
      <c r="BD8" s="219"/>
    </row>
    <row r="9" spans="1:54" ht="30" customHeight="1">
      <c r="A9" s="469" t="s">
        <v>331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220"/>
    </row>
    <row r="10" spans="1:54" ht="21.75" customHeight="1">
      <c r="A10" s="254"/>
      <c r="B10" s="253"/>
      <c r="C10" s="253"/>
      <c r="D10" s="255"/>
      <c r="E10" s="255"/>
      <c r="F10" s="455" t="s">
        <v>297</v>
      </c>
      <c r="G10" s="455"/>
      <c r="H10" s="455"/>
      <c r="I10" s="455"/>
      <c r="J10" s="455"/>
      <c r="K10" s="255"/>
      <c r="L10" s="255"/>
      <c r="M10" s="255"/>
      <c r="N10" s="456" t="s">
        <v>372</v>
      </c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20"/>
    </row>
    <row r="11" spans="1:54" ht="12.75">
      <c r="A11" s="23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468" t="s">
        <v>305</v>
      </c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21"/>
    </row>
    <row r="12" spans="1:53" ht="21.75" customHeight="1">
      <c r="A12" s="254"/>
      <c r="B12" s="253"/>
      <c r="C12" s="253"/>
      <c r="D12" s="255"/>
      <c r="E12" s="255"/>
      <c r="F12" s="455" t="s">
        <v>298</v>
      </c>
      <c r="G12" s="455"/>
      <c r="H12" s="455"/>
      <c r="I12" s="455"/>
      <c r="J12" s="455"/>
      <c r="K12" s="255"/>
      <c r="L12" s="255"/>
      <c r="M12" s="255"/>
      <c r="N12" s="456" t="s">
        <v>391</v>
      </c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239"/>
      <c r="AM12" s="253"/>
      <c r="AN12" s="458" t="s">
        <v>322</v>
      </c>
      <c r="AO12" s="458"/>
      <c r="AP12" s="458"/>
      <c r="AQ12" s="458"/>
      <c r="AR12" s="458"/>
      <c r="AS12" s="457" t="s">
        <v>378</v>
      </c>
      <c r="AT12" s="457"/>
      <c r="AU12" s="457"/>
      <c r="AV12" s="457"/>
      <c r="AW12" s="457"/>
      <c r="AX12" s="457"/>
      <c r="AY12" s="457"/>
      <c r="AZ12" s="457"/>
      <c r="BA12" s="239"/>
    </row>
    <row r="13" spans="1:53" ht="12.75">
      <c r="A13" s="23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468" t="s">
        <v>291</v>
      </c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239"/>
      <c r="AM13" s="239"/>
      <c r="AN13" s="239"/>
      <c r="AO13" s="239"/>
      <c r="AP13" s="239"/>
      <c r="AQ13" s="239"/>
      <c r="AR13" s="239"/>
      <c r="AS13" s="452"/>
      <c r="AT13" s="452"/>
      <c r="AU13" s="452"/>
      <c r="AV13" s="452"/>
      <c r="AW13" s="452"/>
      <c r="AX13" s="452"/>
      <c r="AY13" s="452"/>
      <c r="AZ13" s="452"/>
      <c r="BA13" s="239"/>
    </row>
    <row r="14" spans="1:67" ht="21.75" customHeight="1">
      <c r="A14" s="254"/>
      <c r="B14" s="253"/>
      <c r="C14" s="253"/>
      <c r="D14" s="255"/>
      <c r="E14" s="255"/>
      <c r="F14" s="455" t="s">
        <v>299</v>
      </c>
      <c r="G14" s="455"/>
      <c r="H14" s="455"/>
      <c r="I14" s="455"/>
      <c r="J14" s="455"/>
      <c r="K14" s="255"/>
      <c r="L14" s="255"/>
      <c r="M14" s="255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239"/>
      <c r="AM14" s="253"/>
      <c r="AN14" s="458" t="s">
        <v>323</v>
      </c>
      <c r="AO14" s="458"/>
      <c r="AP14" s="458"/>
      <c r="AQ14" s="458"/>
      <c r="AR14" s="458"/>
      <c r="AS14" s="442" t="s">
        <v>367</v>
      </c>
      <c r="AT14" s="442"/>
      <c r="AU14" s="442"/>
      <c r="AV14" s="442"/>
      <c r="AW14" s="442"/>
      <c r="AX14" s="442"/>
      <c r="AY14" s="442"/>
      <c r="AZ14" s="442"/>
      <c r="BA14" s="239"/>
      <c r="BE14" s="453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</row>
    <row r="15" spans="1:67" ht="12.75" customHeight="1">
      <c r="A15" s="23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468" t="s">
        <v>292</v>
      </c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239"/>
      <c r="AM15" s="239"/>
      <c r="AN15" s="239"/>
      <c r="AO15" s="258"/>
      <c r="AP15" s="256"/>
      <c r="AQ15" s="256"/>
      <c r="AR15" s="256"/>
      <c r="AS15" s="452" t="s">
        <v>324</v>
      </c>
      <c r="AT15" s="452"/>
      <c r="AU15" s="452"/>
      <c r="AV15" s="452"/>
      <c r="AW15" s="452"/>
      <c r="AX15" s="452"/>
      <c r="AY15" s="452"/>
      <c r="AZ15" s="452"/>
      <c r="BA15" s="452"/>
      <c r="BH15" s="447"/>
      <c r="BI15" s="447"/>
      <c r="BJ15" s="447"/>
      <c r="BK15" s="447"/>
      <c r="BL15" s="447"/>
      <c r="BM15" s="447"/>
      <c r="BN15" s="447"/>
      <c r="BO15" s="447"/>
    </row>
    <row r="16" spans="1:67" ht="21.75" customHeight="1">
      <c r="A16" s="254"/>
      <c r="B16" s="253"/>
      <c r="C16" s="253"/>
      <c r="D16" s="255"/>
      <c r="E16" s="255"/>
      <c r="F16" s="455" t="s">
        <v>390</v>
      </c>
      <c r="G16" s="455"/>
      <c r="H16" s="455"/>
      <c r="I16" s="455"/>
      <c r="J16" s="455"/>
      <c r="K16" s="255"/>
      <c r="L16" s="255"/>
      <c r="M16" s="255"/>
      <c r="N16" s="450" t="s">
        <v>392</v>
      </c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239"/>
      <c r="AM16" s="239"/>
      <c r="AN16" s="458" t="s">
        <v>325</v>
      </c>
      <c r="AO16" s="458"/>
      <c r="AP16" s="458"/>
      <c r="AQ16" s="458"/>
      <c r="AR16" s="458"/>
      <c r="AS16" s="471" t="s">
        <v>373</v>
      </c>
      <c r="AT16" s="471"/>
      <c r="AU16" s="471"/>
      <c r="AV16" s="471"/>
      <c r="AW16" s="471"/>
      <c r="AX16" s="471"/>
      <c r="AY16" s="471"/>
      <c r="AZ16" s="471"/>
      <c r="BA16" s="239"/>
      <c r="BE16" s="453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</row>
    <row r="17" spans="1:66" ht="12.75" customHeight="1">
      <c r="A17" s="23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468" t="s">
        <v>293</v>
      </c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239"/>
      <c r="AM17" s="239"/>
      <c r="AN17" s="239"/>
      <c r="AO17" s="239"/>
      <c r="AP17" s="259"/>
      <c r="AQ17" s="470" t="s">
        <v>326</v>
      </c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H17" s="447"/>
      <c r="BI17" s="447"/>
      <c r="BJ17" s="447"/>
      <c r="BK17" s="447"/>
      <c r="BL17" s="447"/>
      <c r="BM17" s="447"/>
      <c r="BN17" s="447"/>
    </row>
    <row r="18" spans="1:66" ht="21.75" customHeight="1">
      <c r="A18" s="257"/>
      <c r="B18" s="253"/>
      <c r="C18" s="253"/>
      <c r="D18" s="253"/>
      <c r="E18" s="255"/>
      <c r="F18" s="449" t="s">
        <v>300</v>
      </c>
      <c r="G18" s="449"/>
      <c r="H18" s="449"/>
      <c r="I18" s="449"/>
      <c r="J18" s="449"/>
      <c r="K18" s="255"/>
      <c r="L18" s="255"/>
      <c r="M18" s="255"/>
      <c r="N18" s="456" t="s">
        <v>436</v>
      </c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239"/>
      <c r="AM18" s="239"/>
      <c r="AN18" s="239"/>
      <c r="AO18" s="239"/>
      <c r="AP18" s="239"/>
      <c r="AQ18" s="239"/>
      <c r="AR18" s="259"/>
      <c r="AS18" s="471"/>
      <c r="AT18" s="471"/>
      <c r="AU18" s="471"/>
      <c r="AV18" s="471"/>
      <c r="AW18" s="471"/>
      <c r="AX18" s="471"/>
      <c r="AY18" s="471"/>
      <c r="AZ18" s="471"/>
      <c r="BA18" s="239"/>
      <c r="BE18" s="453"/>
      <c r="BF18" s="454"/>
      <c r="BG18" s="454"/>
      <c r="BH18" s="454"/>
      <c r="BI18" s="454"/>
      <c r="BJ18" s="454"/>
      <c r="BK18" s="454"/>
      <c r="BL18" s="454"/>
      <c r="BM18" s="454"/>
      <c r="BN18" s="454"/>
    </row>
    <row r="19" spans="1:66" ht="12.75">
      <c r="A19" s="23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468" t="s">
        <v>427</v>
      </c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G19" s="473"/>
      <c r="BH19" s="473"/>
      <c r="BI19" s="473"/>
      <c r="BJ19" s="473"/>
      <c r="BK19" s="473"/>
      <c r="BL19" s="473"/>
      <c r="BM19" s="473"/>
      <c r="BN19" s="473"/>
    </row>
    <row r="20" spans="1:53" ht="39" customHeight="1" thickBot="1">
      <c r="A20" s="448" t="s">
        <v>264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</row>
    <row r="21" spans="1:53" s="213" customFormat="1" ht="18.75" customHeight="1">
      <c r="A21" s="476" t="s">
        <v>263</v>
      </c>
      <c r="B21" s="480" t="s">
        <v>167</v>
      </c>
      <c r="C21" s="445"/>
      <c r="D21" s="445"/>
      <c r="E21" s="446"/>
      <c r="F21" s="472" t="s">
        <v>168</v>
      </c>
      <c r="G21" s="445"/>
      <c r="H21" s="445"/>
      <c r="I21" s="445"/>
      <c r="J21" s="446"/>
      <c r="K21" s="472" t="s">
        <v>169</v>
      </c>
      <c r="L21" s="445"/>
      <c r="M21" s="445"/>
      <c r="N21" s="446"/>
      <c r="O21" s="472" t="s">
        <v>170</v>
      </c>
      <c r="P21" s="445"/>
      <c r="Q21" s="445"/>
      <c r="R21" s="446"/>
      <c r="S21" s="472" t="s">
        <v>171</v>
      </c>
      <c r="T21" s="445"/>
      <c r="U21" s="445"/>
      <c r="V21" s="445"/>
      <c r="W21" s="446"/>
      <c r="X21" s="472" t="s">
        <v>172</v>
      </c>
      <c r="Y21" s="445"/>
      <c r="Z21" s="445"/>
      <c r="AA21" s="446"/>
      <c r="AB21" s="472" t="s">
        <v>173</v>
      </c>
      <c r="AC21" s="445"/>
      <c r="AD21" s="445"/>
      <c r="AE21" s="446"/>
      <c r="AF21" s="472" t="s">
        <v>174</v>
      </c>
      <c r="AG21" s="445"/>
      <c r="AH21" s="445"/>
      <c r="AI21" s="446"/>
      <c r="AJ21" s="472" t="s">
        <v>175</v>
      </c>
      <c r="AK21" s="445"/>
      <c r="AL21" s="445"/>
      <c r="AM21" s="445"/>
      <c r="AN21" s="446"/>
      <c r="AO21" s="472" t="s">
        <v>176</v>
      </c>
      <c r="AP21" s="445"/>
      <c r="AQ21" s="445"/>
      <c r="AR21" s="446"/>
      <c r="AS21" s="445" t="s">
        <v>177</v>
      </c>
      <c r="AT21" s="445"/>
      <c r="AU21" s="445"/>
      <c r="AV21" s="446"/>
      <c r="AW21" s="439" t="s">
        <v>178</v>
      </c>
      <c r="AX21" s="440"/>
      <c r="AY21" s="440"/>
      <c r="AZ21" s="440"/>
      <c r="BA21" s="441"/>
    </row>
    <row r="22" spans="1:53" s="213" customFormat="1" ht="18.75">
      <c r="A22" s="477"/>
      <c r="B22" s="228">
        <v>1</v>
      </c>
      <c r="C22" s="229">
        <v>2</v>
      </c>
      <c r="D22" s="229">
        <v>3</v>
      </c>
      <c r="E22" s="229">
        <v>4</v>
      </c>
      <c r="F22" s="229">
        <v>5</v>
      </c>
      <c r="G22" s="229">
        <v>6</v>
      </c>
      <c r="H22" s="229">
        <v>7</v>
      </c>
      <c r="I22" s="229">
        <v>8</v>
      </c>
      <c r="J22" s="229">
        <v>9</v>
      </c>
      <c r="K22" s="229">
        <v>10</v>
      </c>
      <c r="L22" s="229">
        <v>11</v>
      </c>
      <c r="M22" s="229">
        <v>12</v>
      </c>
      <c r="N22" s="229">
        <v>13</v>
      </c>
      <c r="O22" s="229">
        <v>14</v>
      </c>
      <c r="P22" s="229">
        <v>15</v>
      </c>
      <c r="Q22" s="229">
        <v>16</v>
      </c>
      <c r="R22" s="229">
        <v>17</v>
      </c>
      <c r="S22" s="229">
        <v>18</v>
      </c>
      <c r="T22" s="229">
        <v>19</v>
      </c>
      <c r="U22" s="229">
        <v>20</v>
      </c>
      <c r="V22" s="229">
        <v>21</v>
      </c>
      <c r="W22" s="229">
        <v>22</v>
      </c>
      <c r="X22" s="229">
        <v>23</v>
      </c>
      <c r="Y22" s="229">
        <v>24</v>
      </c>
      <c r="Z22" s="229">
        <v>25</v>
      </c>
      <c r="AA22" s="229">
        <v>26</v>
      </c>
      <c r="AB22" s="229">
        <v>27</v>
      </c>
      <c r="AC22" s="229">
        <v>28</v>
      </c>
      <c r="AD22" s="229">
        <v>29</v>
      </c>
      <c r="AE22" s="229">
        <v>30</v>
      </c>
      <c r="AF22" s="229">
        <v>31</v>
      </c>
      <c r="AG22" s="229">
        <v>32</v>
      </c>
      <c r="AH22" s="229">
        <v>33</v>
      </c>
      <c r="AI22" s="229">
        <v>34</v>
      </c>
      <c r="AJ22" s="229">
        <v>35</v>
      </c>
      <c r="AK22" s="229">
        <v>36</v>
      </c>
      <c r="AL22" s="229">
        <v>37</v>
      </c>
      <c r="AM22" s="229">
        <v>38</v>
      </c>
      <c r="AN22" s="229">
        <v>39</v>
      </c>
      <c r="AO22" s="229">
        <v>40</v>
      </c>
      <c r="AP22" s="229">
        <v>41</v>
      </c>
      <c r="AQ22" s="229">
        <v>42</v>
      </c>
      <c r="AR22" s="229">
        <v>43</v>
      </c>
      <c r="AS22" s="228">
        <v>44</v>
      </c>
      <c r="AT22" s="229">
        <v>45</v>
      </c>
      <c r="AU22" s="229">
        <v>46</v>
      </c>
      <c r="AV22" s="229">
        <v>47</v>
      </c>
      <c r="AW22" s="229">
        <v>48</v>
      </c>
      <c r="AX22" s="229">
        <v>49</v>
      </c>
      <c r="AY22" s="229">
        <v>50</v>
      </c>
      <c r="AZ22" s="229">
        <v>51</v>
      </c>
      <c r="BA22" s="230">
        <v>52</v>
      </c>
    </row>
    <row r="23" spans="1:53" s="213" customFormat="1" ht="18.75">
      <c r="A23" s="477"/>
      <c r="B23" s="231">
        <v>1</v>
      </c>
      <c r="C23" s="232">
        <v>8</v>
      </c>
      <c r="D23" s="232">
        <v>15</v>
      </c>
      <c r="E23" s="232">
        <v>22</v>
      </c>
      <c r="F23" s="232">
        <v>29</v>
      </c>
      <c r="G23" s="232">
        <v>6</v>
      </c>
      <c r="H23" s="232">
        <v>13</v>
      </c>
      <c r="I23" s="232">
        <v>20</v>
      </c>
      <c r="J23" s="232">
        <v>27</v>
      </c>
      <c r="K23" s="232">
        <v>3</v>
      </c>
      <c r="L23" s="232">
        <v>10</v>
      </c>
      <c r="M23" s="232">
        <v>17</v>
      </c>
      <c r="N23" s="232">
        <v>24</v>
      </c>
      <c r="O23" s="232">
        <v>1</v>
      </c>
      <c r="P23" s="232">
        <v>8</v>
      </c>
      <c r="Q23" s="232">
        <v>15</v>
      </c>
      <c r="R23" s="232">
        <v>22</v>
      </c>
      <c r="S23" s="232">
        <v>29</v>
      </c>
      <c r="T23" s="232">
        <v>5</v>
      </c>
      <c r="U23" s="232">
        <v>12</v>
      </c>
      <c r="V23" s="232">
        <v>19</v>
      </c>
      <c r="W23" s="232">
        <v>26</v>
      </c>
      <c r="X23" s="232">
        <v>2</v>
      </c>
      <c r="Y23" s="232">
        <v>9</v>
      </c>
      <c r="Z23" s="232">
        <v>16</v>
      </c>
      <c r="AA23" s="232">
        <v>23</v>
      </c>
      <c r="AB23" s="232">
        <v>2</v>
      </c>
      <c r="AC23" s="232">
        <v>9</v>
      </c>
      <c r="AD23" s="233">
        <v>16</v>
      </c>
      <c r="AE23" s="232">
        <v>23</v>
      </c>
      <c r="AF23" s="232">
        <v>30</v>
      </c>
      <c r="AG23" s="232">
        <v>6</v>
      </c>
      <c r="AH23" s="232">
        <v>13</v>
      </c>
      <c r="AI23" s="232">
        <v>20</v>
      </c>
      <c r="AJ23" s="232">
        <v>27</v>
      </c>
      <c r="AK23" s="232">
        <v>4</v>
      </c>
      <c r="AL23" s="232">
        <v>11</v>
      </c>
      <c r="AM23" s="232">
        <v>18</v>
      </c>
      <c r="AN23" s="232">
        <v>25</v>
      </c>
      <c r="AO23" s="232">
        <v>1</v>
      </c>
      <c r="AP23" s="232">
        <v>8</v>
      </c>
      <c r="AQ23" s="232">
        <v>15</v>
      </c>
      <c r="AR23" s="232">
        <v>22</v>
      </c>
      <c r="AS23" s="231">
        <v>29</v>
      </c>
      <c r="AT23" s="232">
        <v>6</v>
      </c>
      <c r="AU23" s="232">
        <v>13</v>
      </c>
      <c r="AV23" s="232">
        <v>20</v>
      </c>
      <c r="AW23" s="232">
        <v>27</v>
      </c>
      <c r="AX23" s="232">
        <v>3</v>
      </c>
      <c r="AY23" s="232">
        <v>10</v>
      </c>
      <c r="AZ23" s="232">
        <v>17</v>
      </c>
      <c r="BA23" s="234">
        <v>24</v>
      </c>
    </row>
    <row r="24" spans="1:53" s="213" customFormat="1" ht="19.5" thickBot="1">
      <c r="A24" s="478"/>
      <c r="B24" s="231">
        <v>7</v>
      </c>
      <c r="C24" s="232">
        <v>14</v>
      </c>
      <c r="D24" s="232">
        <v>21</v>
      </c>
      <c r="E24" s="232">
        <v>28</v>
      </c>
      <c r="F24" s="232">
        <v>5</v>
      </c>
      <c r="G24" s="232">
        <v>12</v>
      </c>
      <c r="H24" s="232">
        <v>19</v>
      </c>
      <c r="I24" s="232">
        <v>26</v>
      </c>
      <c r="J24" s="232">
        <v>2</v>
      </c>
      <c r="K24" s="232">
        <v>9</v>
      </c>
      <c r="L24" s="232">
        <v>16</v>
      </c>
      <c r="M24" s="232">
        <v>23</v>
      </c>
      <c r="N24" s="232">
        <v>30</v>
      </c>
      <c r="O24" s="232">
        <v>7</v>
      </c>
      <c r="P24" s="232">
        <v>14</v>
      </c>
      <c r="Q24" s="232">
        <v>21</v>
      </c>
      <c r="R24" s="232">
        <v>28</v>
      </c>
      <c r="S24" s="232">
        <v>4</v>
      </c>
      <c r="T24" s="232">
        <v>11</v>
      </c>
      <c r="U24" s="235">
        <v>18</v>
      </c>
      <c r="V24" s="235">
        <v>25</v>
      </c>
      <c r="W24" s="235">
        <v>1</v>
      </c>
      <c r="X24" s="235">
        <v>8</v>
      </c>
      <c r="Y24" s="232">
        <v>15</v>
      </c>
      <c r="Z24" s="232">
        <v>22</v>
      </c>
      <c r="AA24" s="232">
        <v>1</v>
      </c>
      <c r="AB24" s="232">
        <v>8</v>
      </c>
      <c r="AC24" s="232">
        <v>15</v>
      </c>
      <c r="AD24" s="232">
        <v>22</v>
      </c>
      <c r="AE24" s="232">
        <v>29</v>
      </c>
      <c r="AF24" s="232">
        <v>5</v>
      </c>
      <c r="AG24" s="232">
        <v>12</v>
      </c>
      <c r="AH24" s="232">
        <v>19</v>
      </c>
      <c r="AI24" s="232">
        <v>26</v>
      </c>
      <c r="AJ24" s="232">
        <v>3</v>
      </c>
      <c r="AK24" s="232">
        <v>10</v>
      </c>
      <c r="AL24" s="232">
        <v>17</v>
      </c>
      <c r="AM24" s="232">
        <v>24</v>
      </c>
      <c r="AN24" s="232">
        <v>31</v>
      </c>
      <c r="AO24" s="235">
        <v>7</v>
      </c>
      <c r="AP24" s="235">
        <v>14</v>
      </c>
      <c r="AQ24" s="235">
        <v>21</v>
      </c>
      <c r="AR24" s="235">
        <v>28</v>
      </c>
      <c r="AS24" s="231">
        <v>5</v>
      </c>
      <c r="AT24" s="232">
        <v>12</v>
      </c>
      <c r="AU24" s="232">
        <v>19</v>
      </c>
      <c r="AV24" s="232">
        <v>26</v>
      </c>
      <c r="AW24" s="232">
        <v>2</v>
      </c>
      <c r="AX24" s="232">
        <v>9</v>
      </c>
      <c r="AY24" s="232">
        <v>16</v>
      </c>
      <c r="AZ24" s="232">
        <v>23</v>
      </c>
      <c r="BA24" s="234">
        <v>30</v>
      </c>
    </row>
    <row r="25" spans="1:53" s="213" customFormat="1" ht="16.5" thickBot="1">
      <c r="A25" s="260"/>
      <c r="B25" s="236">
        <v>1</v>
      </c>
      <c r="C25" s="237">
        <v>2</v>
      </c>
      <c r="D25" s="237">
        <v>3</v>
      </c>
      <c r="E25" s="237">
        <v>4</v>
      </c>
      <c r="F25" s="237">
        <v>5</v>
      </c>
      <c r="G25" s="237">
        <v>6</v>
      </c>
      <c r="H25" s="237">
        <v>7</v>
      </c>
      <c r="I25" s="237">
        <v>8</v>
      </c>
      <c r="J25" s="237">
        <v>9</v>
      </c>
      <c r="K25" s="237">
        <v>10</v>
      </c>
      <c r="L25" s="237">
        <v>11</v>
      </c>
      <c r="M25" s="237">
        <v>12</v>
      </c>
      <c r="N25" s="237">
        <v>13</v>
      </c>
      <c r="O25" s="237">
        <v>14</v>
      </c>
      <c r="P25" s="237">
        <v>15</v>
      </c>
      <c r="Q25" s="237">
        <v>16</v>
      </c>
      <c r="R25" s="237"/>
      <c r="S25" s="237"/>
      <c r="T25" s="237"/>
      <c r="U25" s="237"/>
      <c r="V25" s="237"/>
      <c r="W25" s="209"/>
      <c r="X25" s="237">
        <v>1</v>
      </c>
      <c r="Y25" s="237">
        <v>2</v>
      </c>
      <c r="Z25" s="237">
        <v>3</v>
      </c>
      <c r="AA25" s="237">
        <v>4</v>
      </c>
      <c r="AB25" s="237">
        <v>5</v>
      </c>
      <c r="AC25" s="237">
        <v>6</v>
      </c>
      <c r="AD25" s="237">
        <v>7</v>
      </c>
      <c r="AE25" s="237">
        <v>8</v>
      </c>
      <c r="AF25" s="237">
        <v>9</v>
      </c>
      <c r="AG25" s="237">
        <v>10</v>
      </c>
      <c r="AH25" s="237">
        <v>11</v>
      </c>
      <c r="AI25" s="237">
        <v>12</v>
      </c>
      <c r="AJ25" s="237">
        <v>13</v>
      </c>
      <c r="AK25" s="237">
        <v>14</v>
      </c>
      <c r="AL25" s="237">
        <v>15</v>
      </c>
      <c r="AM25" s="237">
        <v>16</v>
      </c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8"/>
    </row>
    <row r="26" spans="1:53" s="213" customFormat="1" ht="19.5" thickBot="1">
      <c r="A26" s="291" t="s">
        <v>198</v>
      </c>
      <c r="B26" s="292"/>
      <c r="C26" s="292"/>
      <c r="D26" s="292"/>
      <c r="E26" s="292"/>
      <c r="F26" s="292"/>
      <c r="G26" s="292" t="s">
        <v>437</v>
      </c>
      <c r="H26" s="292"/>
      <c r="I26" s="292"/>
      <c r="J26" s="292"/>
      <c r="K26" s="292"/>
      <c r="L26" s="292" t="s">
        <v>437</v>
      </c>
      <c r="M26" s="292"/>
      <c r="N26" s="292"/>
      <c r="O26" s="292"/>
      <c r="P26" s="292"/>
      <c r="Q26" s="292"/>
      <c r="R26" s="251" t="s">
        <v>374</v>
      </c>
      <c r="S26" s="225" t="s">
        <v>217</v>
      </c>
      <c r="T26" s="225" t="s">
        <v>217</v>
      </c>
      <c r="U26" s="225" t="s">
        <v>217</v>
      </c>
      <c r="V26" s="225" t="s">
        <v>217</v>
      </c>
      <c r="W26" s="224" t="s">
        <v>217</v>
      </c>
      <c r="X26" s="292"/>
      <c r="Y26" s="292"/>
      <c r="Z26" s="292"/>
      <c r="AA26" s="292"/>
      <c r="AB26" s="292"/>
      <c r="AC26" s="292" t="s">
        <v>437</v>
      </c>
      <c r="AD26" s="292"/>
      <c r="AE26" s="292"/>
      <c r="AF26" s="292"/>
      <c r="AG26" s="292"/>
      <c r="AH26" s="292" t="s">
        <v>437</v>
      </c>
      <c r="AI26" s="292"/>
      <c r="AJ26" s="292"/>
      <c r="AK26" s="292"/>
      <c r="AL26" s="292"/>
      <c r="AM26" s="292"/>
      <c r="AN26" s="251" t="s">
        <v>374</v>
      </c>
      <c r="AO26" s="303" t="s">
        <v>295</v>
      </c>
      <c r="AP26" s="290" t="s">
        <v>217</v>
      </c>
      <c r="AQ26" s="293" t="s">
        <v>217</v>
      </c>
      <c r="AR26" s="293" t="s">
        <v>217</v>
      </c>
      <c r="AS26" s="290" t="s">
        <v>217</v>
      </c>
      <c r="AT26" s="290" t="s">
        <v>217</v>
      </c>
      <c r="AU26" s="290" t="s">
        <v>217</v>
      </c>
      <c r="AV26" s="290" t="s">
        <v>217</v>
      </c>
      <c r="AW26" s="290" t="s">
        <v>217</v>
      </c>
      <c r="AX26" s="290" t="s">
        <v>217</v>
      </c>
      <c r="AY26" s="290" t="s">
        <v>217</v>
      </c>
      <c r="AZ26" s="290" t="s">
        <v>217</v>
      </c>
      <c r="BA26" s="294" t="s">
        <v>217</v>
      </c>
    </row>
    <row r="27" spans="1:53" s="213" customFormat="1" ht="20.25" thickBot="1" thickTop="1">
      <c r="A27" s="295" t="s">
        <v>200</v>
      </c>
      <c r="B27" s="296"/>
      <c r="C27" s="297"/>
      <c r="D27" s="297"/>
      <c r="E27" s="297"/>
      <c r="F27" s="297"/>
      <c r="G27" s="297" t="s">
        <v>437</v>
      </c>
      <c r="H27" s="297"/>
      <c r="I27" s="297"/>
      <c r="J27" s="297"/>
      <c r="K27" s="297"/>
      <c r="L27" s="297" t="s">
        <v>437</v>
      </c>
      <c r="M27" s="297"/>
      <c r="N27" s="297"/>
      <c r="O27" s="297"/>
      <c r="P27" s="297"/>
      <c r="Q27" s="297"/>
      <c r="R27" s="252" t="s">
        <v>374</v>
      </c>
      <c r="S27" s="304" t="s">
        <v>295</v>
      </c>
      <c r="T27" s="227" t="s">
        <v>217</v>
      </c>
      <c r="U27" s="227" t="s">
        <v>217</v>
      </c>
      <c r="V27" s="227" t="s">
        <v>217</v>
      </c>
      <c r="W27" s="226" t="s">
        <v>217</v>
      </c>
      <c r="X27" s="297"/>
      <c r="Y27" s="297"/>
      <c r="Z27" s="297"/>
      <c r="AA27" s="297"/>
      <c r="AB27" s="297"/>
      <c r="AC27" s="297" t="s">
        <v>437</v>
      </c>
      <c r="AD27" s="297"/>
      <c r="AE27" s="297"/>
      <c r="AF27" s="297"/>
      <c r="AG27" s="297"/>
      <c r="AH27" s="297" t="s">
        <v>437</v>
      </c>
      <c r="AI27" s="297"/>
      <c r="AJ27" s="297"/>
      <c r="AK27" s="297"/>
      <c r="AL27" s="297"/>
      <c r="AM27" s="297"/>
      <c r="AN27" s="252" t="s">
        <v>374</v>
      </c>
      <c r="AO27" s="304" t="s">
        <v>295</v>
      </c>
      <c r="AP27" s="231" t="s">
        <v>217</v>
      </c>
      <c r="AQ27" s="232" t="s">
        <v>217</v>
      </c>
      <c r="AR27" s="232" t="s">
        <v>217</v>
      </c>
      <c r="AS27" s="232" t="s">
        <v>217</v>
      </c>
      <c r="AT27" s="231" t="s">
        <v>217</v>
      </c>
      <c r="AU27" s="231" t="s">
        <v>217</v>
      </c>
      <c r="AV27" s="231" t="s">
        <v>217</v>
      </c>
      <c r="AW27" s="231" t="s">
        <v>217</v>
      </c>
      <c r="AX27" s="231" t="s">
        <v>217</v>
      </c>
      <c r="AY27" s="231" t="s">
        <v>217</v>
      </c>
      <c r="AZ27" s="231" t="s">
        <v>217</v>
      </c>
      <c r="BA27" s="298" t="s">
        <v>217</v>
      </c>
    </row>
    <row r="28" spans="1:53" s="213" customFormat="1" ht="20.25" thickBot="1" thickTop="1">
      <c r="A28" s="295" t="s">
        <v>334</v>
      </c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7" t="s">
        <v>437</v>
      </c>
      <c r="M28" s="297"/>
      <c r="N28" s="297"/>
      <c r="O28" s="297"/>
      <c r="P28" s="297"/>
      <c r="Q28" s="297"/>
      <c r="R28" s="252" t="s">
        <v>374</v>
      </c>
      <c r="S28" s="227" t="s">
        <v>295</v>
      </c>
      <c r="T28" s="227" t="s">
        <v>217</v>
      </c>
      <c r="U28" s="227" t="s">
        <v>217</v>
      </c>
      <c r="V28" s="227" t="s">
        <v>217</v>
      </c>
      <c r="W28" s="226" t="s">
        <v>217</v>
      </c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 t="s">
        <v>437</v>
      </c>
      <c r="AI28" s="305"/>
      <c r="AJ28" s="305"/>
      <c r="AK28" s="305"/>
      <c r="AL28" s="305"/>
      <c r="AM28" s="305"/>
      <c r="AN28" s="252" t="s">
        <v>374</v>
      </c>
      <c r="AO28" s="306" t="s">
        <v>217</v>
      </c>
      <c r="AP28" s="232" t="s">
        <v>217</v>
      </c>
      <c r="AQ28" s="232" t="s">
        <v>217</v>
      </c>
      <c r="AR28" s="232" t="s">
        <v>217</v>
      </c>
      <c r="AS28" s="232" t="s">
        <v>217</v>
      </c>
      <c r="AT28" s="231" t="s">
        <v>217</v>
      </c>
      <c r="AU28" s="231" t="s">
        <v>217</v>
      </c>
      <c r="AV28" s="231" t="s">
        <v>217</v>
      </c>
      <c r="AW28" s="231" t="s">
        <v>217</v>
      </c>
      <c r="AX28" s="231" t="s">
        <v>217</v>
      </c>
      <c r="AY28" s="231" t="s">
        <v>217</v>
      </c>
      <c r="AZ28" s="231" t="s">
        <v>217</v>
      </c>
      <c r="BA28" s="298" t="s">
        <v>217</v>
      </c>
    </row>
    <row r="29" spans="1:53" s="213" customFormat="1" ht="20.25" thickBot="1" thickTop="1">
      <c r="A29" s="295" t="s">
        <v>387</v>
      </c>
      <c r="B29" s="299" t="s">
        <v>388</v>
      </c>
      <c r="C29" s="299" t="s">
        <v>388</v>
      </c>
      <c r="D29" s="299" t="s">
        <v>388</v>
      </c>
      <c r="E29" s="299" t="s">
        <v>388</v>
      </c>
      <c r="F29" s="299" t="s">
        <v>388</v>
      </c>
      <c r="G29" s="299" t="s">
        <v>388</v>
      </c>
      <c r="H29" s="299" t="s">
        <v>388</v>
      </c>
      <c r="I29" s="299" t="s">
        <v>388</v>
      </c>
      <c r="J29" s="299" t="s">
        <v>388</v>
      </c>
      <c r="K29" s="299" t="s">
        <v>388</v>
      </c>
      <c r="L29" s="299" t="s">
        <v>388</v>
      </c>
      <c r="M29" s="299" t="s">
        <v>388</v>
      </c>
      <c r="N29" s="299" t="s">
        <v>388</v>
      </c>
      <c r="O29" s="299" t="s">
        <v>388</v>
      </c>
      <c r="P29" s="299" t="s">
        <v>388</v>
      </c>
      <c r="Q29" s="299" t="s">
        <v>388</v>
      </c>
      <c r="R29" s="252" t="s">
        <v>374</v>
      </c>
      <c r="S29" s="227" t="s">
        <v>217</v>
      </c>
      <c r="T29" s="227" t="s">
        <v>217</v>
      </c>
      <c r="U29" s="227" t="s">
        <v>217</v>
      </c>
      <c r="V29" s="227" t="s">
        <v>217</v>
      </c>
      <c r="W29" s="226" t="s">
        <v>217</v>
      </c>
      <c r="X29" s="307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35"/>
      <c r="AN29" s="300"/>
      <c r="AO29" s="301"/>
      <c r="AP29" s="301"/>
      <c r="AQ29" s="302"/>
      <c r="AR29" s="308"/>
      <c r="AS29" s="308"/>
      <c r="AT29" s="308"/>
      <c r="AU29" s="308"/>
      <c r="AV29" s="308"/>
      <c r="AW29" s="308"/>
      <c r="AX29" s="308"/>
      <c r="AY29" s="308"/>
      <c r="AZ29" s="308"/>
      <c r="BA29" s="309"/>
    </row>
    <row r="30" spans="1:53" ht="9.75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</row>
    <row r="31" spans="1:53" s="213" customFormat="1" ht="19.5" customHeight="1">
      <c r="A31" s="474" t="s">
        <v>379</v>
      </c>
      <c r="B31" s="474"/>
      <c r="C31" s="474"/>
      <c r="D31" s="474"/>
      <c r="E31" s="475"/>
      <c r="F31" s="232"/>
      <c r="G31" s="267" t="s">
        <v>294</v>
      </c>
      <c r="H31" s="479" t="s">
        <v>301</v>
      </c>
      <c r="I31" s="479"/>
      <c r="J31" s="479"/>
      <c r="K31" s="479"/>
      <c r="L31" s="479"/>
      <c r="M31" s="479"/>
      <c r="N31" s="268"/>
      <c r="O31" s="199" t="s">
        <v>374</v>
      </c>
      <c r="P31" s="199" t="s">
        <v>294</v>
      </c>
      <c r="Q31" s="481" t="s">
        <v>375</v>
      </c>
      <c r="R31" s="481"/>
      <c r="S31" s="481"/>
      <c r="T31" s="481"/>
      <c r="U31" s="481"/>
      <c r="V31" s="195"/>
      <c r="W31" s="314" t="s">
        <v>388</v>
      </c>
      <c r="X31" s="199" t="s">
        <v>294</v>
      </c>
      <c r="Y31" s="479" t="s">
        <v>260</v>
      </c>
      <c r="Z31" s="479"/>
      <c r="AA31" s="479"/>
      <c r="AB31" s="479"/>
      <c r="AC31" s="479"/>
      <c r="AD31" s="479"/>
      <c r="AE31" s="268"/>
      <c r="AF31" s="314" t="s">
        <v>306</v>
      </c>
      <c r="AG31" s="314" t="s">
        <v>294</v>
      </c>
      <c r="AH31" s="315" t="s">
        <v>307</v>
      </c>
      <c r="AI31" s="315"/>
      <c r="AJ31" s="315"/>
      <c r="AK31" s="315"/>
      <c r="AL31" s="315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4"/>
      <c r="AZ31" s="204"/>
      <c r="BA31" s="249"/>
    </row>
    <row r="32" spans="1:53" s="222" customFormat="1" ht="9.75" customHeight="1">
      <c r="A32" s="200"/>
      <c r="B32" s="200"/>
      <c r="C32" s="200"/>
      <c r="D32" s="200"/>
      <c r="E32" s="200"/>
      <c r="F32" s="199"/>
      <c r="G32" s="267"/>
      <c r="H32" s="195"/>
      <c r="I32" s="195"/>
      <c r="J32" s="195"/>
      <c r="K32" s="195"/>
      <c r="L32" s="195"/>
      <c r="M32" s="195"/>
      <c r="N32" s="199"/>
      <c r="O32" s="199"/>
      <c r="P32" s="199"/>
      <c r="Q32" s="269"/>
      <c r="R32" s="269"/>
      <c r="S32" s="269"/>
      <c r="T32" s="269"/>
      <c r="U32" s="269"/>
      <c r="V32" s="195"/>
      <c r="W32" s="199"/>
      <c r="X32" s="199"/>
      <c r="Y32" s="195"/>
      <c r="Z32" s="195"/>
      <c r="AA32" s="195"/>
      <c r="AB32" s="195"/>
      <c r="AC32" s="195"/>
      <c r="AD32" s="195"/>
      <c r="AE32" s="268"/>
      <c r="AF32" s="268"/>
      <c r="AG32" s="268"/>
      <c r="AH32" s="268"/>
      <c r="AI32" s="268"/>
      <c r="AJ32" s="268"/>
      <c r="AK32" s="209"/>
      <c r="AL32" s="209"/>
      <c r="AM32" s="204"/>
      <c r="AN32" s="249"/>
      <c r="AO32" s="270"/>
      <c r="AP32" s="270"/>
      <c r="AQ32" s="204"/>
      <c r="AR32" s="268"/>
      <c r="AS32" s="268"/>
      <c r="AT32" s="268"/>
      <c r="AU32" s="268"/>
      <c r="AV32" s="268"/>
      <c r="AW32" s="268"/>
      <c r="AX32" s="268"/>
      <c r="AY32" s="204"/>
      <c r="AZ32" s="204"/>
      <c r="BA32" s="204"/>
    </row>
    <row r="33" spans="1:76" s="213" customFormat="1" ht="19.5" customHeight="1">
      <c r="A33" s="271"/>
      <c r="B33" s="272"/>
      <c r="C33" s="272"/>
      <c r="D33" s="272"/>
      <c r="E33" s="203"/>
      <c r="F33" s="199" t="s">
        <v>295</v>
      </c>
      <c r="G33" s="199" t="s">
        <v>294</v>
      </c>
      <c r="H33" s="479" t="s">
        <v>296</v>
      </c>
      <c r="I33" s="479"/>
      <c r="J33" s="479"/>
      <c r="K33" s="479"/>
      <c r="L33" s="479"/>
      <c r="M33" s="479"/>
      <c r="N33" s="268"/>
      <c r="O33" s="199" t="s">
        <v>217</v>
      </c>
      <c r="P33" s="199" t="s">
        <v>294</v>
      </c>
      <c r="Q33" s="481" t="s">
        <v>185</v>
      </c>
      <c r="R33" s="481"/>
      <c r="S33" s="481"/>
      <c r="T33" s="481"/>
      <c r="U33" s="481"/>
      <c r="V33" s="195"/>
      <c r="W33" s="199" t="s">
        <v>308</v>
      </c>
      <c r="X33" s="199" t="s">
        <v>294</v>
      </c>
      <c r="Y33" s="479" t="s">
        <v>309</v>
      </c>
      <c r="Z33" s="479"/>
      <c r="AA33" s="479"/>
      <c r="AB33" s="479"/>
      <c r="AC33" s="479"/>
      <c r="AD33" s="479"/>
      <c r="AE33" s="268"/>
      <c r="AF33" s="268"/>
      <c r="AG33" s="268"/>
      <c r="AH33" s="268"/>
      <c r="AI33" s="268"/>
      <c r="AJ33" s="268"/>
      <c r="AK33" s="209"/>
      <c r="AL33" s="209"/>
      <c r="AM33" s="204"/>
      <c r="AN33" s="249"/>
      <c r="AO33" s="270"/>
      <c r="AP33" s="270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49"/>
      <c r="BU33" s="443">
        <v>6</v>
      </c>
      <c r="BV33" s="444"/>
      <c r="BW33" s="437">
        <v>1</v>
      </c>
      <c r="BX33" s="438"/>
    </row>
    <row r="34" spans="1:53" ht="24.75" customHeight="1" thickBot="1">
      <c r="A34" s="488" t="s">
        <v>327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239"/>
      <c r="Q34" s="487" t="s">
        <v>328</v>
      </c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239"/>
      <c r="AD34" s="482" t="s">
        <v>311</v>
      </c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</row>
    <row r="35" spans="1:54" s="223" customFormat="1" ht="109.5" customHeight="1" thickBot="1">
      <c r="A35" s="240" t="s">
        <v>263</v>
      </c>
      <c r="B35" s="483" t="s">
        <v>280</v>
      </c>
      <c r="C35" s="484"/>
      <c r="D35" s="485" t="s">
        <v>376</v>
      </c>
      <c r="E35" s="486"/>
      <c r="F35" s="485" t="s">
        <v>282</v>
      </c>
      <c r="G35" s="486"/>
      <c r="H35" s="485" t="s">
        <v>260</v>
      </c>
      <c r="I35" s="486"/>
      <c r="J35" s="485" t="s">
        <v>309</v>
      </c>
      <c r="K35" s="486"/>
      <c r="L35" s="484" t="s">
        <v>185</v>
      </c>
      <c r="M35" s="496"/>
      <c r="N35" s="497" t="s">
        <v>281</v>
      </c>
      <c r="O35" s="498"/>
      <c r="P35" s="273"/>
      <c r="Q35" s="500" t="s">
        <v>267</v>
      </c>
      <c r="R35" s="501"/>
      <c r="S35" s="501"/>
      <c r="T35" s="501"/>
      <c r="U35" s="501"/>
      <c r="V35" s="501"/>
      <c r="W35" s="501"/>
      <c r="X35" s="501"/>
      <c r="Y35" s="502"/>
      <c r="Z35" s="262" t="s">
        <v>32</v>
      </c>
      <c r="AA35" s="263" t="s">
        <v>266</v>
      </c>
      <c r="AB35" s="264" t="s">
        <v>310</v>
      </c>
      <c r="AC35" s="274"/>
      <c r="AD35" s="500" t="s">
        <v>329</v>
      </c>
      <c r="AE35" s="501"/>
      <c r="AF35" s="501"/>
      <c r="AG35" s="501"/>
      <c r="AH35" s="501"/>
      <c r="AI35" s="501"/>
      <c r="AJ35" s="501"/>
      <c r="AK35" s="501"/>
      <c r="AL35" s="501"/>
      <c r="AM35" s="501"/>
      <c r="AN35" s="501" t="s">
        <v>330</v>
      </c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2"/>
      <c r="AZ35" s="262" t="s">
        <v>32</v>
      </c>
      <c r="BA35" s="264" t="s">
        <v>266</v>
      </c>
      <c r="BB35" s="215"/>
    </row>
    <row r="36" spans="1:54" s="223" customFormat="1" ht="34.5" customHeight="1" thickBot="1">
      <c r="A36" s="241" t="s">
        <v>198</v>
      </c>
      <c r="B36" s="511">
        <v>32</v>
      </c>
      <c r="C36" s="491"/>
      <c r="D36" s="472">
        <v>2</v>
      </c>
      <c r="E36" s="446"/>
      <c r="F36" s="472">
        <v>1</v>
      </c>
      <c r="G36" s="446"/>
      <c r="H36" s="472"/>
      <c r="I36" s="446"/>
      <c r="J36" s="472"/>
      <c r="K36" s="446"/>
      <c r="L36" s="491">
        <v>17</v>
      </c>
      <c r="M36" s="492"/>
      <c r="N36" s="493">
        <f>SUM(B36:M36)</f>
        <v>52</v>
      </c>
      <c r="O36" s="494"/>
      <c r="P36" s="275"/>
      <c r="Q36" s="503" t="s">
        <v>389</v>
      </c>
      <c r="R36" s="504"/>
      <c r="S36" s="504"/>
      <c r="T36" s="504"/>
      <c r="U36" s="504"/>
      <c r="V36" s="504"/>
      <c r="W36" s="504"/>
      <c r="X36" s="504"/>
      <c r="Y36" s="505"/>
      <c r="Z36" s="310">
        <v>7</v>
      </c>
      <c r="AA36" s="311">
        <v>16</v>
      </c>
      <c r="AB36" s="312">
        <v>3</v>
      </c>
      <c r="AC36" s="274"/>
      <c r="AD36" s="506"/>
      <c r="AE36" s="507"/>
      <c r="AF36" s="507"/>
      <c r="AG36" s="507"/>
      <c r="AH36" s="507"/>
      <c r="AI36" s="507"/>
      <c r="AJ36" s="507"/>
      <c r="AK36" s="507"/>
      <c r="AL36" s="507"/>
      <c r="AM36" s="507"/>
      <c r="AN36" s="512"/>
      <c r="AO36" s="513"/>
      <c r="AP36" s="513"/>
      <c r="AQ36" s="513"/>
      <c r="AR36" s="513"/>
      <c r="AS36" s="513"/>
      <c r="AT36" s="513"/>
      <c r="AU36" s="513"/>
      <c r="AV36" s="513"/>
      <c r="AW36" s="513"/>
      <c r="AX36" s="513"/>
      <c r="AY36" s="514"/>
      <c r="AZ36" s="510"/>
      <c r="BA36" s="499"/>
      <c r="BB36" s="215"/>
    </row>
    <row r="37" spans="1:54" s="223" customFormat="1" ht="34.5" customHeight="1">
      <c r="A37" s="242" t="s">
        <v>200</v>
      </c>
      <c r="B37" s="518">
        <v>32</v>
      </c>
      <c r="C37" s="495"/>
      <c r="D37" s="489">
        <v>2</v>
      </c>
      <c r="E37" s="495"/>
      <c r="F37" s="489">
        <v>2</v>
      </c>
      <c r="G37" s="495"/>
      <c r="H37" s="489"/>
      <c r="I37" s="495"/>
      <c r="J37" s="489"/>
      <c r="K37" s="495"/>
      <c r="L37" s="489">
        <v>16</v>
      </c>
      <c r="M37" s="490"/>
      <c r="N37" s="493">
        <f>SUM(B37:M37)</f>
        <v>52</v>
      </c>
      <c r="O37" s="494"/>
      <c r="P37" s="275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76"/>
      <c r="AC37" s="274"/>
      <c r="AD37" s="508"/>
      <c r="AE37" s="509"/>
      <c r="AF37" s="509"/>
      <c r="AG37" s="509"/>
      <c r="AH37" s="509"/>
      <c r="AI37" s="509"/>
      <c r="AJ37" s="509"/>
      <c r="AK37" s="509"/>
      <c r="AL37" s="509"/>
      <c r="AM37" s="509"/>
      <c r="AN37" s="515"/>
      <c r="AO37" s="516"/>
      <c r="AP37" s="516"/>
      <c r="AQ37" s="516"/>
      <c r="AR37" s="516"/>
      <c r="AS37" s="516"/>
      <c r="AT37" s="516"/>
      <c r="AU37" s="516"/>
      <c r="AV37" s="516"/>
      <c r="AW37" s="516"/>
      <c r="AX37" s="516"/>
      <c r="AY37" s="517"/>
      <c r="AZ37" s="511"/>
      <c r="BA37" s="492"/>
      <c r="BB37" s="215"/>
    </row>
    <row r="38" spans="1:54" s="223" customFormat="1" ht="34.5" customHeight="1">
      <c r="A38" s="242" t="s">
        <v>334</v>
      </c>
      <c r="B38" s="518">
        <v>32</v>
      </c>
      <c r="C38" s="495"/>
      <c r="D38" s="489">
        <v>2</v>
      </c>
      <c r="E38" s="495"/>
      <c r="F38" s="489">
        <v>1</v>
      </c>
      <c r="G38" s="495"/>
      <c r="H38" s="489"/>
      <c r="I38" s="495"/>
      <c r="J38" s="489"/>
      <c r="K38" s="495"/>
      <c r="L38" s="489">
        <v>17</v>
      </c>
      <c r="M38" s="490"/>
      <c r="N38" s="493">
        <f>SUM(B38:M38)</f>
        <v>52</v>
      </c>
      <c r="O38" s="494"/>
      <c r="P38" s="275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277"/>
      <c r="AC38" s="274"/>
      <c r="AD38" s="508"/>
      <c r="AE38" s="509"/>
      <c r="AF38" s="509"/>
      <c r="AG38" s="509"/>
      <c r="AH38" s="509"/>
      <c r="AI38" s="509"/>
      <c r="AJ38" s="509"/>
      <c r="AK38" s="509"/>
      <c r="AL38" s="509"/>
      <c r="AM38" s="509"/>
      <c r="AN38" s="515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7"/>
      <c r="AZ38" s="532"/>
      <c r="BA38" s="525"/>
      <c r="BB38" s="215"/>
    </row>
    <row r="39" spans="1:54" s="223" customFormat="1" ht="34.5" customHeight="1" thickBot="1">
      <c r="A39" s="243" t="s">
        <v>202</v>
      </c>
      <c r="B39" s="521"/>
      <c r="C39" s="522"/>
      <c r="D39" s="523">
        <v>1</v>
      </c>
      <c r="E39" s="524"/>
      <c r="F39" s="523"/>
      <c r="G39" s="524"/>
      <c r="H39" s="523">
        <v>16</v>
      </c>
      <c r="I39" s="524"/>
      <c r="J39" s="523"/>
      <c r="K39" s="524"/>
      <c r="L39" s="522">
        <v>5</v>
      </c>
      <c r="M39" s="526"/>
      <c r="N39" s="493">
        <f>SUM(B39:M39)</f>
        <v>22</v>
      </c>
      <c r="O39" s="494"/>
      <c r="P39" s="275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74"/>
      <c r="AD39" s="508"/>
      <c r="AE39" s="509"/>
      <c r="AF39" s="509"/>
      <c r="AG39" s="509"/>
      <c r="AH39" s="509"/>
      <c r="AI39" s="509"/>
      <c r="AJ39" s="509"/>
      <c r="AK39" s="509"/>
      <c r="AL39" s="509"/>
      <c r="AM39" s="509"/>
      <c r="AN39" s="515"/>
      <c r="AO39" s="516"/>
      <c r="AP39" s="516"/>
      <c r="AQ39" s="516"/>
      <c r="AR39" s="516"/>
      <c r="AS39" s="516"/>
      <c r="AT39" s="516"/>
      <c r="AU39" s="516"/>
      <c r="AV39" s="516"/>
      <c r="AW39" s="516"/>
      <c r="AX39" s="516"/>
      <c r="AY39" s="517"/>
      <c r="AZ39" s="532"/>
      <c r="BA39" s="525"/>
      <c r="BB39" s="215"/>
    </row>
    <row r="40" spans="1:54" s="223" customFormat="1" ht="34.5" customHeight="1" thickBot="1">
      <c r="A40" s="244" t="s">
        <v>265</v>
      </c>
      <c r="B40" s="500">
        <f>SUM(B36:C39)</f>
        <v>96</v>
      </c>
      <c r="C40" s="501"/>
      <c r="D40" s="519">
        <f>SUM(D36:E39)</f>
        <v>7</v>
      </c>
      <c r="E40" s="520"/>
      <c r="F40" s="519">
        <f>SUM(F36:G39)</f>
        <v>4</v>
      </c>
      <c r="G40" s="520"/>
      <c r="H40" s="519">
        <f>SUM(H36:I39)</f>
        <v>16</v>
      </c>
      <c r="I40" s="520"/>
      <c r="J40" s="519"/>
      <c r="K40" s="520"/>
      <c r="L40" s="501">
        <f>SUM(L36:M39)</f>
        <v>55</v>
      </c>
      <c r="M40" s="502"/>
      <c r="N40" s="500">
        <f>SUM(N36:O39)</f>
        <v>178</v>
      </c>
      <c r="O40" s="502"/>
      <c r="P40" s="275"/>
      <c r="Q40" s="239"/>
      <c r="R40" s="278"/>
      <c r="S40" s="278"/>
      <c r="T40" s="278"/>
      <c r="U40" s="239"/>
      <c r="V40" s="239"/>
      <c r="W40" s="239"/>
      <c r="X40" s="239"/>
      <c r="Y40" s="239"/>
      <c r="Z40" s="239"/>
      <c r="AA40" s="239"/>
      <c r="AB40" s="239"/>
      <c r="AC40" s="274"/>
      <c r="AD40" s="527"/>
      <c r="AE40" s="528"/>
      <c r="AF40" s="528"/>
      <c r="AG40" s="528"/>
      <c r="AH40" s="528"/>
      <c r="AI40" s="528"/>
      <c r="AJ40" s="528"/>
      <c r="AK40" s="528"/>
      <c r="AL40" s="528"/>
      <c r="AM40" s="528"/>
      <c r="AN40" s="529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1"/>
      <c r="AZ40" s="521"/>
      <c r="BA40" s="526"/>
      <c r="BB40" s="215"/>
    </row>
    <row r="41" spans="1:53" ht="12.7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</row>
    <row r="42" spans="1:53" ht="15.75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</row>
    <row r="43" spans="1:53" ht="12.7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</row>
    <row r="44" spans="1:53" ht="12.7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</row>
  </sheetData>
  <sheetProtection/>
  <mergeCells count="125">
    <mergeCell ref="J38:K38"/>
    <mergeCell ref="B38:C38"/>
    <mergeCell ref="N16:AK16"/>
    <mergeCell ref="N38:O38"/>
    <mergeCell ref="J40:K40"/>
    <mergeCell ref="AZ38:AZ40"/>
    <mergeCell ref="B40:C40"/>
    <mergeCell ref="D40:E40"/>
    <mergeCell ref="J39:K39"/>
    <mergeCell ref="F40:G40"/>
    <mergeCell ref="BA38:BA40"/>
    <mergeCell ref="AD38:AM40"/>
    <mergeCell ref="AN38:AY40"/>
    <mergeCell ref="N40:O40"/>
    <mergeCell ref="N39:O39"/>
    <mergeCell ref="L38:M38"/>
    <mergeCell ref="L39:M39"/>
    <mergeCell ref="L40:M40"/>
    <mergeCell ref="H40:I40"/>
    <mergeCell ref="D38:E38"/>
    <mergeCell ref="F38:G38"/>
    <mergeCell ref="H38:I38"/>
    <mergeCell ref="B39:C39"/>
    <mergeCell ref="D39:E39"/>
    <mergeCell ref="F39:G39"/>
    <mergeCell ref="H39:I39"/>
    <mergeCell ref="B37:C37"/>
    <mergeCell ref="D37:E37"/>
    <mergeCell ref="F37:G37"/>
    <mergeCell ref="H37:I37"/>
    <mergeCell ref="F36:G36"/>
    <mergeCell ref="H36:I36"/>
    <mergeCell ref="B36:C36"/>
    <mergeCell ref="D36:E36"/>
    <mergeCell ref="BA36:BA37"/>
    <mergeCell ref="Q35:Y35"/>
    <mergeCell ref="AD35:AM35"/>
    <mergeCell ref="Q36:Y36"/>
    <mergeCell ref="AD36:AM37"/>
    <mergeCell ref="AZ36:AZ37"/>
    <mergeCell ref="AN35:AY35"/>
    <mergeCell ref="AN36:AY37"/>
    <mergeCell ref="L37:M37"/>
    <mergeCell ref="L36:M36"/>
    <mergeCell ref="N37:O37"/>
    <mergeCell ref="J36:K36"/>
    <mergeCell ref="J37:K37"/>
    <mergeCell ref="J35:K35"/>
    <mergeCell ref="L35:M35"/>
    <mergeCell ref="N35:O35"/>
    <mergeCell ref="N36:O36"/>
    <mergeCell ref="B35:C35"/>
    <mergeCell ref="D35:E35"/>
    <mergeCell ref="F35:G35"/>
    <mergeCell ref="H35:I35"/>
    <mergeCell ref="Q34:AB34"/>
    <mergeCell ref="A34:O34"/>
    <mergeCell ref="Y31:AD31"/>
    <mergeCell ref="H33:M33"/>
    <mergeCell ref="Q33:U33"/>
    <mergeCell ref="Q31:U31"/>
    <mergeCell ref="Y33:AD33"/>
    <mergeCell ref="AD34:BA34"/>
    <mergeCell ref="A31:E31"/>
    <mergeCell ref="A21:A24"/>
    <mergeCell ref="H31:M31"/>
    <mergeCell ref="B21:E21"/>
    <mergeCell ref="F21:J21"/>
    <mergeCell ref="AS18:AZ18"/>
    <mergeCell ref="N19:AK19"/>
    <mergeCell ref="AO21:AR21"/>
    <mergeCell ref="O21:R21"/>
    <mergeCell ref="AF21:AI21"/>
    <mergeCell ref="AJ21:AN21"/>
    <mergeCell ref="X21:AA21"/>
    <mergeCell ref="S21:W21"/>
    <mergeCell ref="AB21:AE21"/>
    <mergeCell ref="K21:N21"/>
    <mergeCell ref="BG19:BN19"/>
    <mergeCell ref="AN16:AR16"/>
    <mergeCell ref="N15:AK15"/>
    <mergeCell ref="AS15:BA15"/>
    <mergeCell ref="N17:AK17"/>
    <mergeCell ref="BE18:BN18"/>
    <mergeCell ref="AQ17:BA17"/>
    <mergeCell ref="AS16:AZ16"/>
    <mergeCell ref="BE16:BO16"/>
    <mergeCell ref="N18:AK18"/>
    <mergeCell ref="AP5:BA5"/>
    <mergeCell ref="AP6:AY6"/>
    <mergeCell ref="A7:BA7"/>
    <mergeCell ref="A5:G6"/>
    <mergeCell ref="A8:BA8"/>
    <mergeCell ref="F16:J16"/>
    <mergeCell ref="N13:AK13"/>
    <mergeCell ref="F14:J14"/>
    <mergeCell ref="N11:AK11"/>
    <mergeCell ref="A9:BA9"/>
    <mergeCell ref="AS1:BA1"/>
    <mergeCell ref="A2:J2"/>
    <mergeCell ref="AP2:BA2"/>
    <mergeCell ref="A3:J3"/>
    <mergeCell ref="AP3:BA3"/>
    <mergeCell ref="A4:J4"/>
    <mergeCell ref="AP4:BA4"/>
    <mergeCell ref="H5:J6"/>
    <mergeCell ref="AS13:AZ13"/>
    <mergeCell ref="BE14:BO14"/>
    <mergeCell ref="F10:J10"/>
    <mergeCell ref="N10:AK10"/>
    <mergeCell ref="AS12:AZ12"/>
    <mergeCell ref="F12:J12"/>
    <mergeCell ref="N12:AK12"/>
    <mergeCell ref="AN12:AR12"/>
    <mergeCell ref="AN14:AR14"/>
    <mergeCell ref="BW33:BX33"/>
    <mergeCell ref="AW21:BA21"/>
    <mergeCell ref="AS14:AZ14"/>
    <mergeCell ref="BU33:BV33"/>
    <mergeCell ref="AS21:AV21"/>
    <mergeCell ref="BH17:BN17"/>
    <mergeCell ref="BH15:BO15"/>
    <mergeCell ref="A20:BA20"/>
    <mergeCell ref="F18:J18"/>
    <mergeCell ref="N14:AK14"/>
  </mergeCells>
  <printOptions horizontalCentered="1"/>
  <pageMargins left="0.3937007874015748" right="0.1968503937007874" top="0.3937007874015748" bottom="0.3937007874015748" header="0.31496062992125984" footer="0.31496062992125984"/>
  <pageSetup fitToHeight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36" t="s">
        <v>233</v>
      </c>
      <c r="D2" s="537"/>
      <c r="E2" s="537"/>
      <c r="F2" s="537"/>
      <c r="G2" s="538"/>
      <c r="H2" s="536" t="s">
        <v>0</v>
      </c>
      <c r="I2" s="537"/>
      <c r="J2" s="537"/>
      <c r="K2" s="537"/>
      <c r="L2" s="537"/>
      <c r="M2" s="537"/>
      <c r="N2" s="538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39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40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40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33" t="s">
        <v>249</v>
      </c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5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41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Пользователь</cp:lastModifiedBy>
  <cp:lastPrinted>2017-05-12T11:45:22Z</cp:lastPrinted>
  <dcterms:created xsi:type="dcterms:W3CDTF">1999-02-26T10:19:35Z</dcterms:created>
  <dcterms:modified xsi:type="dcterms:W3CDTF">2020-08-12T07:55:49Z</dcterms:modified>
  <cp:category/>
  <cp:version/>
  <cp:contentType/>
  <cp:contentStatus/>
</cp:coreProperties>
</file>