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35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'ГРАФІК'!$A$3:$BB$36</definedName>
    <definedName name="_xlnm.Print_Area" localSheetId="3">'ПЛАН НП'!$A$3:$AT$60</definedName>
  </definedNames>
  <calcPr fullCalcOnLoad="1"/>
</workbook>
</file>

<file path=xl/sharedStrings.xml><?xml version="1.0" encoding="utf-8"?>
<sst xmlns="http://schemas.openxmlformats.org/spreadsheetml/2006/main" count="912" uniqueCount="425">
  <si>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</si>
  <si>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</si>
  <si>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</si>
  <si>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</si>
  <si>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</si>
  <si>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</si>
  <si>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</si>
  <si>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</si>
  <si>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</si>
  <si>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</si>
  <si>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</si>
  <si>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</si>
  <si>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</si>
  <si>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</si>
  <si>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</si>
  <si>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</si>
  <si>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</si>
  <si>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</si>
  <si>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</si>
  <si>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</si>
  <si>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</si>
  <si>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</si>
  <si>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</si>
  <si>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</si>
  <si>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</si>
  <si>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</si>
  <si>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</si>
  <si>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</si>
  <si>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</si>
  <si>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</si>
  <si>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</si>
  <si>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</si>
  <si>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</si>
  <si>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</si>
  <si>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</si>
  <si>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</si>
  <si>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</si>
  <si>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</si>
  <si>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</si>
  <si>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</si>
  <si>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</si>
  <si>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</si>
  <si>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</si>
  <si>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</si>
  <si>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</si>
  <si>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</si>
  <si>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</si>
  <si>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</si>
  <si>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</si>
  <si>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</si>
  <si>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</si>
  <si>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</si>
  <si>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</si>
  <si>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</si>
  <si>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</si>
  <si>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</si>
  <si>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</si>
  <si>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</si>
  <si>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</si>
  <si>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</si>
  <si>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</si>
  <si>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</si>
  <si>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</si>
  <si>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</si>
  <si>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</si>
  <si>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</si>
  <si>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</si>
  <si>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</si>
  <si>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</si>
  <si>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</si>
  <si>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</si>
  <si>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</si>
  <si>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</si>
  <si>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</si>
  <si>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</si>
  <si>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</si>
  <si>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</si>
  <si>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</si>
  <si>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</si>
  <si>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</si>
  <si>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</si>
  <si>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</si>
  <si>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</si>
  <si>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</si>
  <si>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</si>
  <si>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</si>
  <si>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</si>
  <si>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</si>
  <si>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</si>
  <si>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</si>
  <si>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</si>
  <si>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</si>
  <si>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</si>
  <si>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</si>
  <si>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</si>
  <si>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</si>
  <si>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</si>
  <si>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</si>
  <si>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</si>
  <si>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</si>
  <si>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</si>
  <si>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</si>
  <si>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</si>
  <si>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</si>
  <si>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</si>
  <si>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</si>
  <si>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</si>
  <si>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</si>
  <si>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</si>
  <si>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</si>
  <si>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</si>
  <si>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</si>
  <si>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</si>
  <si>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</si>
  <si>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</si>
  <si>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</si>
  <si>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</si>
  <si>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</si>
  <si>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</si>
  <si>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</si>
  <si>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</si>
  <si>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</si>
  <si>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</si>
  <si>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</si>
  <si>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</si>
  <si>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</si>
  <si>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</si>
  <si>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</si>
  <si>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</si>
  <si>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</si>
  <si>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</si>
  <si>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</si>
  <si>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</si>
  <si>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</si>
  <si>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</si>
  <si>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</si>
  <si>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</si>
  <si>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</si>
  <si>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</si>
  <si>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</si>
  <si>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</si>
  <si>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</si>
  <si>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</si>
  <si>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</si>
  <si>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</si>
  <si>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</si>
  <si>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</si>
  <si>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</si>
  <si>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</si>
  <si>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</si>
  <si>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</si>
  <si>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</si>
  <si>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</si>
  <si>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</si>
  <si>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</si>
  <si>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</si>
  <si>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</si>
  <si>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</si>
  <si>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</si>
  <si>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</si>
  <si>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</si>
  <si>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</si>
  <si>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</si>
  <si>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</si>
  <si>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</si>
  <si>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</si>
  <si>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</si>
  <si>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</si>
  <si>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</si>
  <si>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</si>
  <si>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</si>
  <si>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</si>
  <si>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</si>
  <si>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</si>
  <si>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</si>
  <si>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</si>
  <si>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</si>
  <si>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</si>
  <si>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</si>
  <si>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</si>
  <si>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</si>
  <si>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</si>
  <si>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</si>
  <si>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</si>
  <si>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</si>
  <si>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</si>
  <si>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</si>
  <si>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</si>
  <si>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</si>
  <si>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</si>
  <si>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</si>
  <si>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</si>
  <si>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</si>
  <si>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</si>
  <si>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</si>
  <si>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</si>
  <si>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</si>
  <si>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</si>
  <si>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</si>
  <si>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</si>
  <si>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</si>
  <si>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</si>
  <si>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</si>
  <si>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</si>
  <si>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</si>
  <si>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</si>
  <si>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</si>
  <si>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</si>
  <si>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</si>
  <si>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</si>
  <si>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</si>
  <si>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</si>
  <si>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</si>
  <si>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</si>
  <si>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</si>
  <si>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</si>
  <si>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</si>
  <si>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</si>
  <si>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</si>
  <si>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</si>
  <si>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</si>
  <si>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</si>
  <si>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</si>
  <si>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</si>
  <si>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</si>
  <si>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</si>
  <si>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</si>
  <si>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</si>
  <si>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</si>
  <si>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</si>
  <si>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</si>
  <si>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</si>
  <si>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</si>
  <si>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</si>
  <si>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</si>
  <si>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</si>
  <si>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</si>
  <si>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</si>
  <si>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</si>
  <si>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</si>
  <si>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</si>
  <si>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</si>
  <si>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</si>
  <si>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</si>
  <si>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</si>
  <si>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</si>
  <si>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</si>
  <si>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</si>
  <si>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</si>
  <si>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</si>
  <si>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</si>
  <si>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</si>
  <si>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</si>
  <si>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</si>
  <si>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</si>
  <si>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</si>
  <si>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</si>
  <si>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</si>
  <si>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</si>
  <si>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</si>
  <si>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</si>
  <si>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</si>
  <si>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</si>
  <si>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</si>
  <si>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</si>
  <si>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</si>
  <si>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</si>
  <si>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</si>
  <si>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</si>
  <si>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</si>
  <si>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</si>
  <si>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</si>
  <si>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</si>
  <si>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</si>
  <si>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</si>
  <si>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</si>
  <si>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</si>
  <si>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</si>
  <si>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</si>
  <si>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</si>
  <si>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</si>
  <si>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</si>
  <si>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</si>
  <si>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</si>
  <si>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</si>
  <si>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</si>
  <si>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</si>
  <si>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</si>
  <si>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</si>
  <si>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</si>
  <si>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</si>
  <si>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</si>
  <si>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</si>
  <si>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-</t>
  </si>
  <si>
    <t>П</t>
  </si>
  <si>
    <t>Е</t>
  </si>
  <si>
    <t>Екзаменаційна сесія</t>
  </si>
  <si>
    <t>Н А В Ч А Л Ь Н И Й  П Л АН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</si>
  <si>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</si>
  <si>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</si>
  <si>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</si>
  <si>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</si>
  <si>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</si>
  <si>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</si>
  <si>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Перший проректор                                   ____________________________________________</t>
  </si>
  <si>
    <t>Завідувач випускової кафедри                 _____________________________________________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</si>
  <si>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</si>
  <si>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</si>
  <si>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</si>
  <si>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</si>
  <si>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</si>
  <si>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</si>
  <si>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</si>
  <si>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</si>
  <si>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</si>
  <si>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</si>
  <si>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Директор ННІ                                          ____________________________________________</t>
  </si>
  <si>
    <t>Декан факультету                                    ____________________________________________</t>
  </si>
  <si>
    <t xml:space="preserve">                                                                                      (дата, підпис, прізвище та ініціали)</t>
  </si>
  <si>
    <t>М.П.</t>
  </si>
  <si>
    <t>практичні семінарські</t>
  </si>
  <si>
    <t>практичні, семінарські</t>
  </si>
  <si>
    <t>№ ___</t>
  </si>
  <si>
    <t>№ з/п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</si>
  <si>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</si>
  <si>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</si>
  <si>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</si>
  <si>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</si>
  <si>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</si>
  <si>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</si>
  <si>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</si>
  <si>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</si>
  <si>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</si>
  <si>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</si>
  <si>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протокол  засідання</t>
  </si>
  <si>
    <t>_____________  С.М. Шкарлет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</si>
  <si>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</si>
  <si>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</si>
  <si>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</si>
  <si>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</si>
  <si>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</si>
  <si>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</si>
  <si>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</si>
  <si>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</si>
  <si>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</si>
  <si>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</si>
  <si>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</si>
  <si>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r>
      <t>5.1.1 БЛОК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ЯЗКОВИХ ДИСЦИПЛІН</t>
    </r>
  </si>
  <si>
    <t>5.2.ЦИКЛ ПРОФЕСІЙНОЇ ПІДГОТОВКИ</t>
  </si>
  <si>
    <t>5.2.1 БЛОК ОБОВ'ЯЗКОВИХ ДИСЦИПЛІН</t>
  </si>
  <si>
    <t>5.3. ПРАКТИЧНА ПІДГОТОВКА</t>
  </si>
  <si>
    <t>5.4. ПІДГОТОВКА ДО АТЕСТАЦІЇ</t>
  </si>
  <si>
    <t>Кількість аудиторних годин за семестр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</si>
  <si>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</si>
  <si>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на практичну підготовку</t>
  </si>
  <si>
    <t>Усього на підготовку до атестації</t>
  </si>
  <si>
    <t>У</t>
  </si>
  <si>
    <t>Установча сесія</t>
  </si>
  <si>
    <t>Кваліфікація освітня ___________________</t>
  </si>
  <si>
    <t>ЗАТВЕРДЖЕНО</t>
  </si>
  <si>
    <t>ПОГОДЖУЮ</t>
  </si>
  <si>
    <t>освітня програма</t>
  </si>
  <si>
    <t xml:space="preserve">(освітньо-професійна, освітньо-наукова) </t>
  </si>
  <si>
    <t>(назва  освітньої програми)</t>
  </si>
  <si>
    <t>І . ГРАФІК НАВЧАЛЬНОГО ПРОЦЕСУ</t>
  </si>
  <si>
    <t>Форма атестації (атестаційний іспит, кваліфікаційна робота, єдиний державний кваліфікаційний іспит)</t>
  </si>
  <si>
    <t>5.2.2 БЛОК НАВЧАЛЬНИХ  ДИСЦИПЛІН ЗА ВІЛЬНИМ ВИБОРОМ ЗДОБУВАЧА ВИЩОЇ ОСВІТИ</t>
  </si>
  <si>
    <t>(очна (денна, вечірня), заочна )</t>
  </si>
  <si>
    <t>Національний  університет "Чернігівська політехніка"</t>
  </si>
  <si>
    <t>вченої ради</t>
  </si>
  <si>
    <t xml:space="preserve">“___”__________202__ року  </t>
  </si>
  <si>
    <t xml:space="preserve">“____”____________202__ року  </t>
  </si>
  <si>
    <t>Усього з дисциплін за вільним вибором здобувача вищої освіти</t>
  </si>
  <si>
    <t>05 - Соціальні та поведінкові науки</t>
  </si>
  <si>
    <t>третій освітньо - науковий рівень</t>
  </si>
  <si>
    <t>051 - Економіка</t>
  </si>
  <si>
    <t>доктор філософії</t>
  </si>
  <si>
    <t xml:space="preserve">4 роки </t>
  </si>
  <si>
    <t>другого (магістерського) рівня</t>
  </si>
  <si>
    <t>Іноземна мова для наукового спілкування</t>
  </si>
  <si>
    <t>3</t>
  </si>
  <si>
    <t>Філософія науки і культури</t>
  </si>
  <si>
    <t>8</t>
  </si>
  <si>
    <t>Методологія, організація та технологія наукових досліджень</t>
  </si>
  <si>
    <t>ОК 1</t>
  </si>
  <si>
    <t>ОК 2</t>
  </si>
  <si>
    <t>ОК 3</t>
  </si>
  <si>
    <t>ОК 4</t>
  </si>
  <si>
    <t>Актуальні проблеми економічної теорії</t>
  </si>
  <si>
    <t>ОК 5</t>
  </si>
  <si>
    <t>Сучасні проблеми розвитку економіки України</t>
  </si>
  <si>
    <t>ОК 6</t>
  </si>
  <si>
    <t>ОК 7</t>
  </si>
  <si>
    <t>Моделювання та прогнозування розвитку соціально-економічних систем</t>
  </si>
  <si>
    <t>Економічна діагностика</t>
  </si>
  <si>
    <t>ОК 8</t>
  </si>
  <si>
    <t>Проблеми економіки та управління сучасними організаційними структурами</t>
  </si>
  <si>
    <t>ОК 9</t>
  </si>
  <si>
    <t>Навчально-педагогічна практика</t>
  </si>
  <si>
    <t>4</t>
  </si>
  <si>
    <t>ВБ 1.1</t>
  </si>
  <si>
    <t>ВБ 1.2</t>
  </si>
  <si>
    <t>ВБ 2.1</t>
  </si>
  <si>
    <t>ВБ 2.2</t>
  </si>
  <si>
    <t>ВБ 3.1</t>
  </si>
  <si>
    <t>ВБ 3.2</t>
  </si>
  <si>
    <t>ВБ 1.3</t>
  </si>
  <si>
    <t>ВБ 3.3</t>
  </si>
  <si>
    <t>Методологія управління економічними системами на макрорівні</t>
  </si>
  <si>
    <t>Методологія управління економічними системами на мезорівні</t>
  </si>
  <si>
    <t>Інституційний аналіз економічного розвитку</t>
  </si>
  <si>
    <t>Інформаційні ситеми в економічних дослідженнях</t>
  </si>
  <si>
    <t>Методологія та практика аналітичного оцінювання за видами економічної діяльності</t>
  </si>
  <si>
    <t>Економіка міжгалузевих відносин</t>
  </si>
  <si>
    <t>Глобальний економічний розвиток</t>
  </si>
  <si>
    <t xml:space="preserve"> заочна </t>
  </si>
  <si>
    <t>82</t>
  </si>
  <si>
    <t>2</t>
  </si>
  <si>
    <t>10</t>
  </si>
  <si>
    <t xml:space="preserve">     Години практики (проведення аспірантом аудиторних занять для здобувачів очної форми навчання) - відпрацьовуються протягом семестру</t>
  </si>
  <si>
    <t>Примітка:</t>
  </si>
  <si>
    <t>О.О. Новомлинець</t>
  </si>
  <si>
    <t>А.О. Пінчук</t>
  </si>
  <si>
    <t>Ж.В. Дерій</t>
  </si>
  <si>
    <t>Економічна безпека національної економіки в умовах глобалізації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</si>
</sst>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</numFmts>
  <fonts count="9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2.8"/>
      <color indexed="8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3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sz val="8"/>
      <color theme="3" tint="0.5999900102615356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ck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83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 horizontal="center"/>
      <protection locked="0"/>
    </xf>
    <xf numFmtId="1" fontId="28" fillId="0" borderId="10" xfId="0" applyNumberFormat="1" applyFont="1" applyBorder="1" applyAlignment="1" applyProtection="1">
      <alignment horizontal="center"/>
      <protection locked="0"/>
    </xf>
    <xf numFmtId="0" fontId="28" fillId="0" borderId="57" xfId="0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85" fontId="28" fillId="0" borderId="10" xfId="0" applyNumberFormat="1" applyFont="1" applyBorder="1" applyAlignment="1" applyProtection="1">
      <alignment/>
      <protection locked="0"/>
    </xf>
    <xf numFmtId="0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1" fontId="31" fillId="0" borderId="58" xfId="0" applyNumberFormat="1" applyFont="1" applyBorder="1" applyAlignment="1">
      <alignment horizontal="center"/>
    </xf>
    <xf numFmtId="185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85" fontId="31" fillId="0" borderId="59" xfId="0" applyNumberFormat="1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" fontId="31" fillId="0" borderId="57" xfId="0" applyNumberFormat="1" applyFont="1" applyBorder="1" applyAlignment="1">
      <alignment horizontal="center"/>
    </xf>
    <xf numFmtId="185" fontId="31" fillId="0" borderId="0" xfId="0" applyNumberFormat="1" applyFont="1" applyBorder="1" applyAlignment="1">
      <alignment horizontal="center"/>
    </xf>
    <xf numFmtId="187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82" fontId="31" fillId="0" borderId="0" xfId="0" applyNumberFormat="1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3" fillId="0" borderId="0" xfId="0" applyFont="1" applyBorder="1" applyAlignment="1">
      <alignment/>
    </xf>
    <xf numFmtId="1" fontId="23" fillId="0" borderId="58" xfId="0" applyNumberFormat="1" applyFont="1" applyBorder="1" applyAlignment="1">
      <alignment horizontal="center"/>
    </xf>
    <xf numFmtId="0" fontId="28" fillId="0" borderId="10" xfId="53" applyFont="1" applyBorder="1" applyAlignment="1" applyProtection="1">
      <alignment wrapText="1"/>
      <protection hidden="1" locked="0"/>
    </xf>
    <xf numFmtId="1" fontId="91" fillId="0" borderId="58" xfId="0" applyNumberFormat="1" applyFont="1" applyBorder="1" applyAlignment="1">
      <alignment horizontal="center"/>
    </xf>
    <xf numFmtId="0" fontId="32" fillId="0" borderId="10" xfId="53" applyFont="1" applyBorder="1" applyAlignment="1" applyProtection="1">
      <alignment wrapText="1"/>
      <protection hidden="1" locked="0"/>
    </xf>
    <xf numFmtId="49" fontId="28" fillId="0" borderId="10" xfId="0" applyNumberFormat="1" applyFont="1" applyBorder="1" applyAlignment="1" applyProtection="1">
      <alignment horizontal="center"/>
      <protection locked="0"/>
    </xf>
    <xf numFmtId="49" fontId="28" fillId="0" borderId="57" xfId="0" applyNumberFormat="1" applyFont="1" applyBorder="1" applyAlignment="1" applyProtection="1">
      <alignment horizontal="center"/>
      <protection locked="0"/>
    </xf>
    <xf numFmtId="0" fontId="28" fillId="0" borderId="0" xfId="0" applyFont="1" applyFill="1" applyAlignment="1">
      <alignment/>
    </xf>
    <xf numFmtId="49" fontId="28" fillId="0" borderId="10" xfId="0" applyNumberFormat="1" applyFont="1" applyFill="1" applyBorder="1" applyAlignment="1" applyProtection="1">
      <alignment horizontal="center"/>
      <protection locked="0"/>
    </xf>
    <xf numFmtId="49" fontId="28" fillId="0" borderId="57" xfId="0" applyNumberFormat="1" applyFont="1" applyFill="1" applyBorder="1" applyAlignment="1" applyProtection="1">
      <alignment horizontal="center"/>
      <protection locked="0"/>
    </xf>
    <xf numFmtId="1" fontId="31" fillId="0" borderId="10" xfId="0" applyNumberFormat="1" applyFont="1" applyFill="1" applyBorder="1" applyAlignment="1">
      <alignment horizontal="center"/>
    </xf>
    <xf numFmtId="1" fontId="31" fillId="0" borderId="57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61" xfId="0" applyFont="1" applyBorder="1" applyAlignment="1">
      <alignment horizontal="centerContinuous"/>
    </xf>
    <xf numFmtId="49" fontId="11" fillId="0" borderId="6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Continuous"/>
    </xf>
    <xf numFmtId="0" fontId="7" fillId="0" borderId="64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/>
    </xf>
    <xf numFmtId="0" fontId="7" fillId="0" borderId="65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6" fillId="0" borderId="3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82" fontId="29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6" fillId="0" borderId="0" xfId="0" applyFont="1" applyBorder="1" applyAlignment="1">
      <alignment/>
    </xf>
    <xf numFmtId="1" fontId="28" fillId="0" borderId="58" xfId="0" applyNumberFormat="1" applyFont="1" applyBorder="1" applyAlignment="1">
      <alignment/>
    </xf>
    <xf numFmtId="0" fontId="28" fillId="0" borderId="59" xfId="0" applyFont="1" applyBorder="1" applyAlignment="1">
      <alignment horizontal="center" textRotation="90"/>
    </xf>
    <xf numFmtId="49" fontId="28" fillId="0" borderId="59" xfId="0" applyNumberFormat="1" applyFont="1" applyBorder="1" applyAlignment="1">
      <alignment horizontal="center" textRotation="90" wrapText="1"/>
    </xf>
    <xf numFmtId="0" fontId="28" fillId="0" borderId="59" xfId="0" applyFont="1" applyBorder="1" applyAlignment="1">
      <alignment horizontal="center" textRotation="90" wrapText="1"/>
    </xf>
    <xf numFmtId="0" fontId="27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8" fillId="0" borderId="66" xfId="0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/>
    </xf>
    <xf numFmtId="49" fontId="28" fillId="0" borderId="21" xfId="0" applyNumberFormat="1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49" fontId="29" fillId="0" borderId="57" xfId="0" applyNumberFormat="1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51" fillId="0" borderId="77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8" fillId="0" borderId="59" xfId="0" applyFont="1" applyFill="1" applyBorder="1" applyAlignment="1">
      <alignment horizontal="center" textRotation="90"/>
    </xf>
    <xf numFmtId="0" fontId="28" fillId="0" borderId="59" xfId="0" applyFont="1" applyFill="1" applyBorder="1" applyAlignment="1">
      <alignment horizontal="center" textRotation="90" wrapText="1"/>
    </xf>
    <xf numFmtId="49" fontId="28" fillId="0" borderId="59" xfId="0" applyNumberFormat="1" applyFont="1" applyFill="1" applyBorder="1" applyAlignment="1">
      <alignment horizontal="center" textRotation="90" wrapText="1"/>
    </xf>
    <xf numFmtId="0" fontId="28" fillId="0" borderId="60" xfId="0" applyFont="1" applyFill="1" applyBorder="1" applyAlignment="1">
      <alignment horizontal="center"/>
    </xf>
    <xf numFmtId="1" fontId="23" fillId="0" borderId="58" xfId="0" applyNumberFormat="1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28" fillId="0" borderId="57" xfId="0" applyNumberFormat="1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24" xfId="0" applyNumberFormat="1" applyFont="1" applyBorder="1" applyAlignment="1" applyProtection="1">
      <alignment horizontal="center"/>
      <protection locked="0"/>
    </xf>
    <xf numFmtId="1" fontId="28" fillId="0" borderId="24" xfId="0" applyNumberFormat="1" applyFont="1" applyBorder="1" applyAlignment="1" applyProtection="1">
      <alignment horizontal="center"/>
      <protection locked="0"/>
    </xf>
    <xf numFmtId="49" fontId="28" fillId="0" borderId="24" xfId="0" applyNumberFormat="1" applyFont="1" applyBorder="1" applyAlignment="1" applyProtection="1">
      <alignment horizontal="center"/>
      <protection locked="0"/>
    </xf>
    <xf numFmtId="49" fontId="28" fillId="0" borderId="24" xfId="0" applyNumberFormat="1" applyFont="1" applyFill="1" applyBorder="1" applyAlignment="1" applyProtection="1">
      <alignment horizontal="center"/>
      <protection locked="0"/>
    </xf>
    <xf numFmtId="0" fontId="28" fillId="0" borderId="17" xfId="0" applyNumberFormat="1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1" fontId="30" fillId="0" borderId="17" xfId="0" applyNumberFormat="1" applyFont="1" applyBorder="1" applyAlignment="1">
      <alignment horizontal="center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1" xfId="0" applyNumberFormat="1" applyFont="1" applyBorder="1" applyAlignment="1" applyProtection="1">
      <alignment horizontal="center"/>
      <protection locked="0"/>
    </xf>
    <xf numFmtId="1" fontId="28" fillId="0" borderId="11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28" fillId="0" borderId="64" xfId="53" applyFont="1" applyFill="1" applyBorder="1" applyAlignment="1">
      <alignment vertical="center" wrapText="1"/>
      <protection/>
    </xf>
    <xf numFmtId="0" fontId="54" fillId="0" borderId="0" xfId="0" applyFont="1" applyBorder="1" applyAlignment="1">
      <alignment/>
    </xf>
    <xf numFmtId="0" fontId="28" fillId="0" borderId="79" xfId="0" applyFont="1" applyFill="1" applyBorder="1" applyAlignment="1" applyProtection="1">
      <alignment horizontal="center" vertical="center" wrapText="1"/>
      <protection locked="0"/>
    </xf>
    <xf numFmtId="0" fontId="28" fillId="0" borderId="80" xfId="0" applyFont="1" applyFill="1" applyBorder="1" applyAlignment="1" applyProtection="1">
      <alignment horizontal="center" vertical="center" wrapText="1"/>
      <protection locked="0"/>
    </xf>
    <xf numFmtId="0" fontId="28" fillId="0" borderId="8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1" fontId="95" fillId="0" borderId="10" xfId="0" applyNumberFormat="1" applyFont="1" applyBorder="1" applyAlignment="1">
      <alignment horizontal="center"/>
    </xf>
    <xf numFmtId="1" fontId="95" fillId="0" borderId="57" xfId="0" applyNumberFormat="1" applyFont="1" applyBorder="1" applyAlignment="1">
      <alignment horizontal="center"/>
    </xf>
    <xf numFmtId="1" fontId="95" fillId="0" borderId="11" xfId="0" applyNumberFormat="1" applyFont="1" applyBorder="1" applyAlignment="1">
      <alignment horizontal="center"/>
    </xf>
    <xf numFmtId="1" fontId="95" fillId="0" borderId="24" xfId="0" applyNumberFormat="1" applyFont="1" applyBorder="1" applyAlignment="1">
      <alignment horizontal="center"/>
    </xf>
    <xf numFmtId="1" fontId="96" fillId="0" borderId="58" xfId="0" applyNumberFormat="1" applyFont="1" applyFill="1" applyBorder="1" applyAlignment="1">
      <alignment horizontal="center"/>
    </xf>
    <xf numFmtId="1" fontId="96" fillId="0" borderId="58" xfId="0" applyNumberFormat="1" applyFont="1" applyBorder="1" applyAlignment="1">
      <alignment horizontal="center"/>
    </xf>
    <xf numFmtId="49" fontId="95" fillId="0" borderId="21" xfId="0" applyNumberFormat="1" applyFont="1" applyFill="1" applyBorder="1" applyAlignment="1">
      <alignment horizontal="center" vertical="center" wrapText="1"/>
    </xf>
    <xf numFmtId="49" fontId="95" fillId="0" borderId="10" xfId="0" applyNumberFormat="1" applyFont="1" applyFill="1" applyBorder="1" applyAlignment="1">
      <alignment horizontal="center" vertical="center" wrapText="1"/>
    </xf>
    <xf numFmtId="49" fontId="95" fillId="0" borderId="57" xfId="0" applyNumberFormat="1" applyFont="1" applyFill="1" applyBorder="1" applyAlignment="1">
      <alignment horizontal="center" vertical="center" wrapText="1"/>
    </xf>
    <xf numFmtId="1" fontId="95" fillId="0" borderId="10" xfId="0" applyNumberFormat="1" applyFont="1" applyBorder="1" applyAlignment="1" applyProtection="1">
      <alignment horizontal="center"/>
      <protection locked="0"/>
    </xf>
    <xf numFmtId="1" fontId="28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96" fillId="0" borderId="58" xfId="0" applyNumberFormat="1" applyFont="1" applyBorder="1" applyAlignment="1">
      <alignment horizontal="center"/>
    </xf>
    <xf numFmtId="1" fontId="96" fillId="0" borderId="58" xfId="0" applyNumberFormat="1" applyFont="1" applyFill="1" applyBorder="1" applyAlignment="1">
      <alignment horizontal="center"/>
    </xf>
    <xf numFmtId="1" fontId="96" fillId="0" borderId="58" xfId="0" applyNumberFormat="1" applyFont="1" applyBorder="1" applyAlignment="1">
      <alignment horizontal="center"/>
    </xf>
    <xf numFmtId="49" fontId="28" fillId="0" borderId="82" xfId="0" applyNumberFormat="1" applyFont="1" applyBorder="1" applyAlignment="1" applyProtection="1">
      <alignment horizontal="center"/>
      <protection locked="0"/>
    </xf>
    <xf numFmtId="49" fontId="28" fillId="0" borderId="12" xfId="0" applyNumberFormat="1" applyFont="1" applyBorder="1" applyAlignment="1" applyProtection="1">
      <alignment horizontal="center"/>
      <protection locked="0"/>
    </xf>
    <xf numFmtId="49" fontId="28" fillId="0" borderId="13" xfId="0" applyNumberFormat="1" applyFont="1" applyBorder="1" applyAlignment="1" applyProtection="1">
      <alignment horizontal="center"/>
      <protection locked="0"/>
    </xf>
    <xf numFmtId="1" fontId="23" fillId="0" borderId="83" xfId="0" applyNumberFormat="1" applyFont="1" applyBorder="1" applyAlignment="1">
      <alignment horizontal="center"/>
    </xf>
    <xf numFmtId="0" fontId="28" fillId="0" borderId="12" xfId="0" applyFont="1" applyBorder="1" applyAlignment="1" applyProtection="1">
      <alignment horizontal="center"/>
      <protection locked="0"/>
    </xf>
    <xf numFmtId="1" fontId="95" fillId="0" borderId="57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8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87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/>
    </xf>
    <xf numFmtId="0" fontId="6" fillId="0" borderId="86" xfId="0" applyFont="1" applyBorder="1" applyAlignment="1">
      <alignment horizontal="center" vertical="center" textRotation="90"/>
    </xf>
    <xf numFmtId="0" fontId="6" fillId="0" borderId="87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6" fillId="0" borderId="90" xfId="0" applyFont="1" applyBorder="1" applyAlignment="1">
      <alignment horizontal="center" vertical="center" textRotation="90" wrapText="1"/>
    </xf>
    <xf numFmtId="0" fontId="6" fillId="0" borderId="91" xfId="0" applyFont="1" applyBorder="1" applyAlignment="1">
      <alignment horizontal="center" vertical="center" textRotation="90" wrapText="1"/>
    </xf>
    <xf numFmtId="0" fontId="40" fillId="0" borderId="91" xfId="0" applyFont="1" applyBorder="1" applyAlignment="1">
      <alignment horizontal="center" vertical="center" textRotation="90" wrapText="1"/>
    </xf>
    <xf numFmtId="0" fontId="40" fillId="0" borderId="92" xfId="0" applyFont="1" applyBorder="1" applyAlignment="1">
      <alignment horizontal="center" vertical="center" textRotation="90" wrapText="1"/>
    </xf>
    <xf numFmtId="0" fontId="7" fillId="0" borderId="8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8" fillId="0" borderId="93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94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57" xfId="0" applyFont="1" applyBorder="1" applyAlignment="1">
      <alignment horizontal="center" vertical="center" textRotation="90"/>
    </xf>
    <xf numFmtId="0" fontId="25" fillId="0" borderId="6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95" xfId="0" applyFont="1" applyBorder="1" applyAlignment="1">
      <alignment horizontal="center" vertical="center" textRotation="90"/>
    </xf>
    <xf numFmtId="0" fontId="28" fillId="0" borderId="9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0" borderId="88" xfId="0" applyFont="1" applyFill="1" applyBorder="1" applyAlignment="1" applyProtection="1">
      <alignment vertical="center" wrapText="1"/>
      <protection locked="0"/>
    </xf>
    <xf numFmtId="0" fontId="28" fillId="0" borderId="97" xfId="0" applyFont="1" applyFill="1" applyBorder="1" applyAlignment="1" applyProtection="1">
      <alignment vertical="center" wrapText="1"/>
      <protection locked="0"/>
    </xf>
    <xf numFmtId="0" fontId="28" fillId="0" borderId="89" xfId="0" applyFont="1" applyFill="1" applyBorder="1" applyAlignment="1" applyProtection="1">
      <alignment vertical="center" wrapText="1"/>
      <protection locked="0"/>
    </xf>
    <xf numFmtId="0" fontId="28" fillId="0" borderId="85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6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50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37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/>
    </xf>
    <xf numFmtId="0" fontId="28" fillId="0" borderId="11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/>
    </xf>
    <xf numFmtId="0" fontId="28" fillId="0" borderId="57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99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 textRotation="90"/>
    </xf>
    <xf numFmtId="0" fontId="28" fillId="0" borderId="99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3" fillId="0" borderId="104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8" fillId="0" borderId="82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182" fontId="49" fillId="0" borderId="104" xfId="0" applyNumberFormat="1" applyFont="1" applyBorder="1" applyAlignment="1">
      <alignment horizontal="left" vertical="center" wrapText="1"/>
    </xf>
    <xf numFmtId="182" fontId="49" fillId="0" borderId="106" xfId="0" applyNumberFormat="1" applyFont="1" applyBorder="1" applyAlignment="1">
      <alignment horizontal="left" vertical="center" wrapText="1"/>
    </xf>
    <xf numFmtId="182" fontId="49" fillId="0" borderId="105" xfId="0" applyNumberFormat="1" applyFont="1" applyBorder="1" applyAlignment="1">
      <alignment horizontal="left" vertical="center" wrapText="1"/>
    </xf>
    <xf numFmtId="1" fontId="28" fillId="0" borderId="58" xfId="0" applyNumberFormat="1" applyFont="1" applyBorder="1" applyAlignment="1">
      <alignment horizontal="center"/>
    </xf>
    <xf numFmtId="1" fontId="96" fillId="0" borderId="58" xfId="0" applyNumberFormat="1" applyFont="1" applyFill="1" applyBorder="1" applyAlignment="1">
      <alignment horizontal="center"/>
    </xf>
    <xf numFmtId="1" fontId="96" fillId="0" borderId="58" xfId="0" applyNumberFormat="1" applyFont="1" applyBorder="1" applyAlignment="1">
      <alignment horizontal="center"/>
    </xf>
    <xf numFmtId="185" fontId="31" fillId="0" borderId="107" xfId="0" applyNumberFormat="1" applyFont="1" applyBorder="1" applyAlignment="1">
      <alignment horizontal="center"/>
    </xf>
    <xf numFmtId="185" fontId="31" fillId="0" borderId="108" xfId="0" applyNumberFormat="1" applyFont="1" applyBorder="1" applyAlignment="1">
      <alignment horizontal="center"/>
    </xf>
    <xf numFmtId="0" fontId="23" fillId="0" borderId="104" xfId="0" applyFont="1" applyBorder="1" applyAlignment="1">
      <alignment horizontal="center" wrapText="1"/>
    </xf>
    <xf numFmtId="0" fontId="23" fillId="0" borderId="105" xfId="0" applyFont="1" applyBorder="1" applyAlignment="1">
      <alignment horizontal="center" wrapText="1"/>
    </xf>
    <xf numFmtId="0" fontId="28" fillId="0" borderId="109" xfId="0" applyFont="1" applyBorder="1" applyAlignment="1">
      <alignment horizontal="center" vertical="center" textRotation="90"/>
    </xf>
    <xf numFmtId="0" fontId="28" fillId="0" borderId="22" xfId="0" applyFont="1" applyBorder="1" applyAlignment="1">
      <alignment horizontal="center" vertical="center" textRotation="90"/>
    </xf>
    <xf numFmtId="0" fontId="28" fillId="0" borderId="110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52" fillId="0" borderId="0" xfId="0" applyFont="1" applyBorder="1" applyAlignment="1">
      <alignment vertical="top" wrapText="1"/>
    </xf>
    <xf numFmtId="0" fontId="53" fillId="0" borderId="61" xfId="0" applyFont="1" applyFill="1" applyBorder="1" applyAlignment="1">
      <alignment horizontal="left" wrapText="1"/>
    </xf>
    <xf numFmtId="182" fontId="31" fillId="0" borderId="104" xfId="0" applyNumberFormat="1" applyFont="1" applyBorder="1" applyAlignment="1">
      <alignment horizontal="left" vertical="center"/>
    </xf>
    <xf numFmtId="182" fontId="31" fillId="0" borderId="106" xfId="0" applyNumberFormat="1" applyFont="1" applyBorder="1" applyAlignment="1">
      <alignment horizontal="left" vertical="center"/>
    </xf>
    <xf numFmtId="182" fontId="31" fillId="0" borderId="105" xfId="0" applyNumberFormat="1" applyFont="1" applyBorder="1" applyAlignment="1">
      <alignment horizontal="left" vertical="center"/>
    </xf>
    <xf numFmtId="182" fontId="39" fillId="0" borderId="104" xfId="0" applyNumberFormat="1" applyFont="1" applyBorder="1" applyAlignment="1">
      <alignment horizontal="left" vertical="top" wrapText="1" shrinkToFit="1"/>
    </xf>
    <xf numFmtId="182" fontId="39" fillId="0" borderId="106" xfId="0" applyNumberFormat="1" applyFont="1" applyBorder="1" applyAlignment="1">
      <alignment horizontal="left" vertical="top" wrapText="1" shrinkToFit="1"/>
    </xf>
    <xf numFmtId="182" fontId="39" fillId="0" borderId="105" xfId="0" applyNumberFormat="1" applyFont="1" applyBorder="1" applyAlignment="1">
      <alignment horizontal="left" vertical="top" wrapText="1" shrinkToFit="1"/>
    </xf>
    <xf numFmtId="1" fontId="28" fillId="0" borderId="58" xfId="0" applyNumberFormat="1" applyFont="1" applyFill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95" xfId="0" applyFont="1" applyBorder="1" applyAlignment="1">
      <alignment horizontal="center" vertical="center" textRotation="90"/>
    </xf>
    <xf numFmtId="0" fontId="28" fillId="0" borderId="112" xfId="0" applyFont="1" applyBorder="1" applyAlignment="1">
      <alignment horizontal="center" vertical="center" textRotation="90"/>
    </xf>
    <xf numFmtId="182" fontId="31" fillId="0" borderId="104" xfId="0" applyNumberFormat="1" applyFont="1" applyBorder="1" applyAlignment="1">
      <alignment horizontal="left" vertical="top" wrapText="1" shrinkToFit="1"/>
    </xf>
    <xf numFmtId="182" fontId="31" fillId="0" borderId="106" xfId="0" applyNumberFormat="1" applyFont="1" applyBorder="1" applyAlignment="1">
      <alignment horizontal="left" vertical="top" wrapText="1" shrinkToFit="1"/>
    </xf>
    <xf numFmtId="182" fontId="31" fillId="0" borderId="105" xfId="0" applyNumberFormat="1" applyFont="1" applyBorder="1" applyAlignment="1">
      <alignment horizontal="left" vertical="top" wrapText="1" shrinkToFit="1"/>
    </xf>
    <xf numFmtId="0" fontId="28" fillId="0" borderId="8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/>
    </xf>
    <xf numFmtId="0" fontId="28" fillId="0" borderId="9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57" xfId="0" applyNumberFormat="1" applyFont="1" applyBorder="1" applyAlignment="1" applyProtection="1">
      <alignment horizontal="center"/>
      <protection locked="0"/>
    </xf>
    <xf numFmtId="1" fontId="96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 applyProtection="1">
      <alignment horizontal="center"/>
      <protection locked="0"/>
    </xf>
    <xf numFmtId="1" fontId="96" fillId="0" borderId="10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89" t="s">
        <v>155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150"/>
      <c r="O1" s="150"/>
      <c r="P1" s="150"/>
      <c r="Q1" s="151"/>
      <c r="R1" s="389"/>
      <c r="S1" s="389"/>
      <c r="T1" s="389"/>
      <c r="U1" s="389"/>
      <c r="V1" s="389"/>
      <c r="W1" s="389"/>
      <c r="X1" s="389"/>
      <c r="Y1" s="389"/>
      <c r="Z1" s="389"/>
      <c r="AA1" s="149"/>
      <c r="AB1" s="149"/>
      <c r="AC1" s="389"/>
      <c r="AD1" s="389"/>
      <c r="AE1" s="389"/>
      <c r="AF1" s="389"/>
      <c r="AG1" s="389"/>
      <c r="AH1" s="389"/>
      <c r="AI1" s="389"/>
      <c r="AJ1" s="389"/>
      <c r="AK1" s="389"/>
      <c r="AL1" s="149"/>
      <c r="AM1" s="155"/>
      <c r="AN1" s="389"/>
      <c r="AO1" s="389"/>
      <c r="AP1" s="389"/>
      <c r="AQ1" s="389"/>
      <c r="AR1" s="389"/>
      <c r="AS1" s="389"/>
      <c r="AT1" s="389"/>
      <c r="AU1" s="389"/>
      <c r="AV1" s="38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148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156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134"/>
      <c r="AY2" s="394" t="s">
        <v>156</v>
      </c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88"/>
    </row>
    <row r="3" spans="1:63" ht="18.75">
      <c r="A3" s="405" t="s">
        <v>228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89"/>
      <c r="Q3" s="89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140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140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06" t="s">
        <v>158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89"/>
      <c r="Q4" s="89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147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154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87"/>
      <c r="AY4" s="87"/>
      <c r="AZ4" s="87"/>
      <c r="BA4" s="87"/>
      <c r="BB4" s="395" t="s">
        <v>225</v>
      </c>
      <c r="BC4" s="396"/>
      <c r="BD4" s="396"/>
      <c r="BE4" s="396"/>
      <c r="BF4" s="396"/>
      <c r="BG4" s="396"/>
      <c r="BH4" s="396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97" t="s">
        <v>227</v>
      </c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40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99" t="s">
        <v>169</v>
      </c>
      <c r="L14" s="400"/>
      <c r="M14" s="400"/>
      <c r="N14" s="401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99" t="s">
        <v>174</v>
      </c>
      <c r="AG14" s="400"/>
      <c r="AH14" s="400"/>
      <c r="AI14" s="400"/>
      <c r="AJ14" s="401"/>
      <c r="AK14" s="399" t="s">
        <v>175</v>
      </c>
      <c r="AL14" s="400"/>
      <c r="AM14" s="400"/>
      <c r="AN14" s="163"/>
      <c r="AO14" s="160" t="s">
        <v>176</v>
      </c>
      <c r="AP14" s="96"/>
      <c r="AQ14" s="96"/>
      <c r="AR14" s="96"/>
      <c r="AS14" s="399" t="s">
        <v>177</v>
      </c>
      <c r="AT14" s="400"/>
      <c r="AU14" s="400"/>
      <c r="AV14" s="400"/>
      <c r="AW14" s="401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91" t="s">
        <v>185</v>
      </c>
      <c r="BI14" s="391" t="s">
        <v>186</v>
      </c>
      <c r="BJ14" s="391" t="s">
        <v>166</v>
      </c>
      <c r="BK14" s="88"/>
    </row>
    <row r="15" spans="1:63" ht="15">
      <c r="A15" s="392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92"/>
      <c r="BI15" s="392"/>
      <c r="BJ15" s="392"/>
      <c r="BK15" s="88"/>
    </row>
    <row r="16" spans="1:63" ht="15">
      <c r="A16" s="392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92"/>
      <c r="BI16" s="392"/>
      <c r="BJ16" s="392"/>
      <c r="BK16" s="88"/>
    </row>
    <row r="17" spans="1:63" ht="15.75" thickBot="1">
      <c r="A17" s="393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93"/>
      <c r="BI17" s="393"/>
      <c r="BJ17" s="393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89" t="s">
        <v>155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150"/>
      <c r="O1" s="150"/>
      <c r="P1" s="150"/>
      <c r="Q1" s="151"/>
      <c r="R1" s="389"/>
      <c r="S1" s="389"/>
      <c r="T1" s="389"/>
      <c r="U1" s="389"/>
      <c r="V1" s="389"/>
      <c r="W1" s="389"/>
      <c r="X1" s="389"/>
      <c r="Y1" s="389"/>
      <c r="Z1" s="389"/>
      <c r="AA1" s="149"/>
      <c r="AB1" s="149"/>
      <c r="AC1" s="389"/>
      <c r="AD1" s="389"/>
      <c r="AE1" s="389"/>
      <c r="AF1" s="389"/>
      <c r="AG1" s="389"/>
      <c r="AH1" s="389"/>
      <c r="AI1" s="389"/>
      <c r="AJ1" s="389"/>
      <c r="AK1" s="389"/>
      <c r="AL1" s="149"/>
      <c r="AM1" s="155"/>
      <c r="AN1" s="389"/>
      <c r="AO1" s="389"/>
      <c r="AP1" s="389"/>
      <c r="AQ1" s="389"/>
      <c r="AR1" s="389"/>
      <c r="AS1" s="389"/>
      <c r="AT1" s="389"/>
      <c r="AU1" s="389"/>
      <c r="AV1" s="38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148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156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134"/>
      <c r="AY2" s="394" t="s">
        <v>156</v>
      </c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88"/>
    </row>
    <row r="3" spans="1:63" ht="18.75">
      <c r="A3" s="405" t="s">
        <v>247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89"/>
      <c r="Q3" s="89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140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140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06" t="s">
        <v>158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89"/>
      <c r="Q4" s="89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147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154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87"/>
      <c r="AY4" s="87"/>
      <c r="AZ4" s="87"/>
      <c r="BA4" s="87"/>
      <c r="BB4" s="395" t="s">
        <v>225</v>
      </c>
      <c r="BC4" s="396"/>
      <c r="BD4" s="396"/>
      <c r="BE4" s="396"/>
      <c r="BF4" s="396"/>
      <c r="BG4" s="396"/>
      <c r="BH4" s="396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97" t="s">
        <v>227</v>
      </c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0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99" t="s">
        <v>175</v>
      </c>
      <c r="AK14" s="400"/>
      <c r="AL14" s="400"/>
      <c r="AM14" s="400"/>
      <c r="AN14" s="401"/>
      <c r="AO14" s="96" t="s">
        <v>176</v>
      </c>
      <c r="AP14" s="96"/>
      <c r="AQ14" s="96"/>
      <c r="AR14" s="96"/>
      <c r="AS14" s="399" t="s">
        <v>177</v>
      </c>
      <c r="AT14" s="400"/>
      <c r="AU14" s="400"/>
      <c r="AV14" s="401"/>
      <c r="AW14" s="399" t="s">
        <v>178</v>
      </c>
      <c r="AX14" s="400"/>
      <c r="AY14" s="400"/>
      <c r="AZ14" s="400"/>
      <c r="BA14" s="401"/>
      <c r="BB14" s="96" t="s">
        <v>179</v>
      </c>
      <c r="BC14" s="391" t="s">
        <v>241</v>
      </c>
      <c r="BD14" s="391" t="s">
        <v>243</v>
      </c>
      <c r="BE14" s="391" t="s">
        <v>242</v>
      </c>
      <c r="BF14" s="409" t="s">
        <v>244</v>
      </c>
      <c r="BG14" s="391" t="s">
        <v>245</v>
      </c>
      <c r="BH14" s="391" t="s">
        <v>185</v>
      </c>
      <c r="BI14" s="391" t="s">
        <v>186</v>
      </c>
      <c r="BJ14" s="391" t="s">
        <v>166</v>
      </c>
      <c r="BK14" s="88"/>
    </row>
    <row r="15" spans="1:63" ht="15">
      <c r="A15" s="392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07"/>
      <c r="BD15" s="407"/>
      <c r="BE15" s="407"/>
      <c r="BF15" s="410"/>
      <c r="BG15" s="407"/>
      <c r="BH15" s="392"/>
      <c r="BI15" s="392"/>
      <c r="BJ15" s="392"/>
      <c r="BK15" s="88"/>
    </row>
    <row r="16" spans="1:63" ht="15">
      <c r="A16" s="392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07"/>
      <c r="BD16" s="407"/>
      <c r="BE16" s="407"/>
      <c r="BF16" s="410"/>
      <c r="BG16" s="407"/>
      <c r="BH16" s="392"/>
      <c r="BI16" s="392"/>
      <c r="BJ16" s="392"/>
      <c r="BK16" s="88"/>
    </row>
    <row r="17" spans="1:63" ht="15" customHeight="1" thickBot="1">
      <c r="A17" s="393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08"/>
      <c r="BD17" s="408"/>
      <c r="BE17" s="408"/>
      <c r="BF17" s="411"/>
      <c r="BG17" s="408"/>
      <c r="BH17" s="393"/>
      <c r="BI17" s="393"/>
      <c r="BJ17" s="393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A14:A17"/>
    <mergeCell ref="B1:M1"/>
    <mergeCell ref="R1:Z1"/>
    <mergeCell ref="A3:O3"/>
    <mergeCell ref="A4:O4"/>
    <mergeCell ref="AC1:AK1"/>
    <mergeCell ref="R4:AA4"/>
    <mergeCell ref="R3:AA3"/>
    <mergeCell ref="AC3:AL3"/>
    <mergeCell ref="AC2:AL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58"/>
  <sheetViews>
    <sheetView showZeros="0" zoomScale="60" zoomScaleNormal="60" zoomScaleSheetLayoutView="54" zoomScalePageLayoutView="69" workbookViewId="0" topLeftCell="A16">
      <selection activeCell="W41" sqref="W41:AE41"/>
    </sheetView>
  </sheetViews>
  <sheetFormatPr defaultColWidth="9.00390625" defaultRowHeight="12.75"/>
  <cols>
    <col min="1" max="1" width="4.375" style="0" customWidth="1"/>
    <col min="2" max="2" width="8.625" style="0" customWidth="1"/>
    <col min="3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6:54" ht="12.75">
      <c r="AT1" s="502"/>
      <c r="AU1" s="502"/>
      <c r="AV1" s="502"/>
      <c r="AW1" s="502"/>
      <c r="AX1" s="502"/>
      <c r="AY1" s="502"/>
      <c r="AZ1" s="502"/>
      <c r="BA1" s="502"/>
      <c r="BB1" s="502"/>
    </row>
    <row r="3" spans="2:61" ht="33.75" customHeight="1">
      <c r="B3" s="435" t="s">
        <v>359</v>
      </c>
      <c r="C3" s="435"/>
      <c r="D3" s="435"/>
      <c r="E3" s="435"/>
      <c r="F3" s="435"/>
      <c r="G3" s="435"/>
      <c r="H3" s="435"/>
      <c r="I3" s="435"/>
      <c r="J3" s="435"/>
      <c r="K3" s="435"/>
      <c r="L3" s="514" t="s">
        <v>290</v>
      </c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261"/>
      <c r="AQ3" s="261"/>
      <c r="AT3" s="414" t="s">
        <v>360</v>
      </c>
      <c r="AU3" s="414"/>
      <c r="AV3" s="414"/>
      <c r="AW3" s="414"/>
      <c r="AX3" s="414"/>
      <c r="AY3" s="414"/>
      <c r="AZ3" s="414"/>
      <c r="BA3" s="414"/>
      <c r="BB3" s="414"/>
      <c r="BC3" s="242"/>
      <c r="BD3" s="260"/>
      <c r="BE3" s="261"/>
      <c r="BI3" s="261"/>
    </row>
    <row r="4" spans="2:57" ht="22.5" customHeight="1">
      <c r="B4" s="436" t="s">
        <v>334</v>
      </c>
      <c r="C4" s="436"/>
      <c r="D4" s="436"/>
      <c r="E4" s="436"/>
      <c r="F4" s="436"/>
      <c r="G4" s="436"/>
      <c r="H4" s="436"/>
      <c r="I4" s="436"/>
      <c r="J4" s="436"/>
      <c r="K4" s="436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49"/>
      <c r="AQ4" s="49"/>
      <c r="AT4" s="513" t="s">
        <v>308</v>
      </c>
      <c r="AU4" s="513"/>
      <c r="AV4" s="513"/>
      <c r="AW4" s="513"/>
      <c r="AX4" s="513"/>
      <c r="AY4" s="513"/>
      <c r="AZ4" s="513"/>
      <c r="BA4" s="513"/>
      <c r="BB4" s="291"/>
      <c r="BE4" s="49"/>
    </row>
    <row r="5" spans="2:57" ht="26.25" customHeight="1">
      <c r="B5" s="288" t="s">
        <v>369</v>
      </c>
      <c r="C5" s="289"/>
      <c r="D5" s="287"/>
      <c r="E5" s="287"/>
      <c r="F5" s="289"/>
      <c r="G5" s="290"/>
      <c r="H5" s="289"/>
      <c r="I5" s="289"/>
      <c r="J5" s="289"/>
      <c r="K5" s="289"/>
      <c r="L5" s="476" t="s">
        <v>368</v>
      </c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T5" s="297" t="s">
        <v>335</v>
      </c>
      <c r="AU5" s="297"/>
      <c r="AV5" s="297"/>
      <c r="AW5" s="297"/>
      <c r="AX5" s="297"/>
      <c r="AY5" s="297"/>
      <c r="AZ5" s="297"/>
      <c r="BA5" s="297"/>
      <c r="BB5" s="297"/>
      <c r="BC5" s="220"/>
      <c r="BD5" s="220"/>
      <c r="BE5" s="220"/>
    </row>
    <row r="6" spans="2:57" ht="30.75" customHeight="1">
      <c r="B6" s="512" t="s">
        <v>370</v>
      </c>
      <c r="C6" s="512"/>
      <c r="D6" s="512"/>
      <c r="E6" s="512"/>
      <c r="F6" s="512"/>
      <c r="G6" s="512"/>
      <c r="H6" s="512"/>
      <c r="I6" s="241" t="s">
        <v>322</v>
      </c>
      <c r="J6" s="241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49"/>
      <c r="AJ6" s="49"/>
      <c r="AK6" s="49"/>
      <c r="AL6" s="49"/>
      <c r="AM6" s="49"/>
      <c r="AN6" s="49"/>
      <c r="AO6" s="49"/>
      <c r="AP6" s="49"/>
      <c r="AQ6" s="49"/>
      <c r="AT6" s="297" t="s">
        <v>371</v>
      </c>
      <c r="AU6" s="297"/>
      <c r="AV6" s="297"/>
      <c r="AW6" s="297"/>
      <c r="AX6" s="297"/>
      <c r="AY6" s="297"/>
      <c r="AZ6" s="297"/>
      <c r="BA6" s="297"/>
      <c r="BB6" s="243"/>
      <c r="BC6" s="243"/>
      <c r="BE6" s="49"/>
    </row>
    <row r="7" spans="11:55" ht="30.75" customHeight="1">
      <c r="K7" s="445" t="s">
        <v>297</v>
      </c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266"/>
      <c r="AQ7" s="266"/>
      <c r="AR7" s="266"/>
      <c r="AS7" s="266"/>
      <c r="AT7" s="266"/>
      <c r="AU7" s="415" t="s">
        <v>319</v>
      </c>
      <c r="AV7" s="415"/>
      <c r="AW7" s="266"/>
      <c r="AX7" s="266"/>
      <c r="AY7" s="266"/>
      <c r="AZ7" s="266"/>
      <c r="BA7" s="49"/>
      <c r="BB7" s="49"/>
      <c r="BC7" s="261"/>
    </row>
    <row r="8" spans="2:56" ht="24" customHeight="1">
      <c r="B8" s="245"/>
      <c r="C8" s="246"/>
      <c r="D8" s="246"/>
      <c r="E8" s="220"/>
      <c r="F8" s="220"/>
      <c r="G8" s="220"/>
      <c r="H8" s="220"/>
      <c r="I8" s="220"/>
      <c r="J8" s="292" t="s">
        <v>298</v>
      </c>
      <c r="K8" s="292"/>
      <c r="L8" s="220"/>
      <c r="M8" s="220"/>
      <c r="N8" s="220"/>
      <c r="O8" s="520" t="s">
        <v>374</v>
      </c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Q8" s="267" t="s">
        <v>358</v>
      </c>
      <c r="AR8" s="49"/>
      <c r="AS8" s="49"/>
      <c r="AT8" s="49"/>
      <c r="AU8" s="49"/>
      <c r="AV8" s="521" t="s">
        <v>376</v>
      </c>
      <c r="AW8" s="521"/>
      <c r="AX8" s="521"/>
      <c r="AY8" s="521"/>
      <c r="AZ8" s="521"/>
      <c r="BA8" s="521"/>
      <c r="BB8" s="521"/>
      <c r="BC8" s="521"/>
      <c r="BD8" s="521"/>
    </row>
    <row r="9" spans="3:55" ht="13.5" customHeight="1"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483" t="s">
        <v>309</v>
      </c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T9" s="477" t="s">
        <v>325</v>
      </c>
      <c r="AU9" s="477"/>
      <c r="AV9" s="477"/>
      <c r="AW9" s="477"/>
      <c r="AX9" s="477"/>
      <c r="AY9" s="477"/>
      <c r="AZ9" s="477"/>
      <c r="BC9" s="261"/>
    </row>
    <row r="10" spans="2:52" ht="21" customHeight="1">
      <c r="B10" s="245"/>
      <c r="C10" s="246"/>
      <c r="D10" s="246"/>
      <c r="E10" s="220"/>
      <c r="F10" s="220"/>
      <c r="G10" s="220"/>
      <c r="H10" s="220"/>
      <c r="I10" s="220"/>
      <c r="J10" s="292" t="s">
        <v>299</v>
      </c>
      <c r="K10" s="292"/>
      <c r="L10" s="220"/>
      <c r="M10" s="220"/>
      <c r="N10" s="220"/>
      <c r="O10" s="520" t="s">
        <v>373</v>
      </c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  <c r="AJ10" s="520"/>
      <c r="AK10" s="520"/>
      <c r="AL10" s="520"/>
      <c r="AN10" s="267"/>
      <c r="AO10" s="49"/>
      <c r="AP10" s="49"/>
      <c r="AQ10" s="309"/>
      <c r="AR10" s="310"/>
      <c r="AS10" s="310"/>
      <c r="AT10" s="310"/>
      <c r="AU10" s="310"/>
      <c r="AV10" s="310"/>
      <c r="AW10" s="310"/>
      <c r="AX10" s="310"/>
      <c r="AY10" s="310"/>
      <c r="AZ10" s="310"/>
    </row>
    <row r="11" spans="3:52" ht="14.25" customHeight="1"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483" t="s">
        <v>291</v>
      </c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Q11" s="311"/>
      <c r="AR11" s="311"/>
      <c r="AS11" s="311"/>
      <c r="AT11" s="516"/>
      <c r="AU11" s="516"/>
      <c r="AV11" s="516"/>
      <c r="AW11" s="516"/>
      <c r="AX11" s="516"/>
      <c r="AY11" s="516"/>
      <c r="AZ11" s="516"/>
    </row>
    <row r="12" spans="2:68" ht="22.5" customHeight="1">
      <c r="B12" s="245"/>
      <c r="C12" s="246"/>
      <c r="D12" s="246"/>
      <c r="E12" s="220"/>
      <c r="F12" s="220"/>
      <c r="G12" s="220"/>
      <c r="H12" s="220"/>
      <c r="I12" s="220"/>
      <c r="J12" s="292" t="s">
        <v>300</v>
      </c>
      <c r="K12" s="292"/>
      <c r="L12" s="220"/>
      <c r="M12" s="220"/>
      <c r="N12" s="2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N12" s="267"/>
      <c r="AO12" s="49"/>
      <c r="AP12" s="49"/>
      <c r="AQ12" s="267" t="s">
        <v>333</v>
      </c>
      <c r="AR12" s="49"/>
      <c r="AS12" s="49"/>
      <c r="AT12" s="49"/>
      <c r="AU12" s="521" t="s">
        <v>377</v>
      </c>
      <c r="AV12" s="521"/>
      <c r="AW12" s="521"/>
      <c r="AX12" s="521"/>
      <c r="AY12" s="521"/>
      <c r="AZ12" s="521"/>
      <c r="BA12" s="521"/>
      <c r="BB12" s="521"/>
      <c r="BC12" s="521"/>
      <c r="BF12" s="501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</row>
    <row r="13" spans="3:68" ht="15" customHeight="1"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483" t="s">
        <v>292</v>
      </c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P13" s="286"/>
      <c r="AT13" s="477" t="s">
        <v>326</v>
      </c>
      <c r="AU13" s="477"/>
      <c r="AV13" s="477"/>
      <c r="AW13" s="477"/>
      <c r="AX13" s="477"/>
      <c r="AY13" s="477"/>
      <c r="AZ13" s="477"/>
      <c r="BI13" s="477"/>
      <c r="BJ13" s="477"/>
      <c r="BK13" s="477"/>
      <c r="BL13" s="477"/>
      <c r="BM13" s="477"/>
      <c r="BN13" s="477"/>
      <c r="BO13" s="477"/>
      <c r="BP13" s="477"/>
    </row>
    <row r="14" spans="2:68" ht="20.25" customHeight="1">
      <c r="B14" s="245"/>
      <c r="C14" s="246"/>
      <c r="D14" s="246"/>
      <c r="E14" s="220"/>
      <c r="F14" s="220"/>
      <c r="G14" s="220"/>
      <c r="H14" s="220"/>
      <c r="I14" s="220"/>
      <c r="J14" s="292" t="s">
        <v>361</v>
      </c>
      <c r="K14" s="292"/>
      <c r="L14" s="220"/>
      <c r="M14" s="220"/>
      <c r="N14" s="220"/>
      <c r="O14" s="520" t="s">
        <v>375</v>
      </c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P14" s="286"/>
      <c r="AQ14" s="267" t="s">
        <v>327</v>
      </c>
      <c r="AR14" s="49"/>
      <c r="AS14" s="49"/>
      <c r="AT14" s="522" t="s">
        <v>378</v>
      </c>
      <c r="AU14" s="522"/>
      <c r="AV14" s="522"/>
      <c r="AW14" s="522"/>
      <c r="AX14" s="522"/>
      <c r="AY14" s="522"/>
      <c r="AZ14" s="522"/>
      <c r="BA14" s="522"/>
      <c r="BB14" s="522"/>
      <c r="BF14" s="501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</row>
    <row r="15" spans="3:67" ht="14.25" customHeight="1">
      <c r="C15" s="296"/>
      <c r="D15" s="296"/>
      <c r="E15" s="296"/>
      <c r="F15" s="296"/>
      <c r="G15" s="296"/>
      <c r="H15" s="296"/>
      <c r="I15" s="517" t="s">
        <v>362</v>
      </c>
      <c r="J15" s="517"/>
      <c r="K15" s="517"/>
      <c r="L15" s="517"/>
      <c r="M15" s="517"/>
      <c r="N15" s="517"/>
      <c r="O15" s="483" t="s">
        <v>363</v>
      </c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S15" s="503" t="s">
        <v>328</v>
      </c>
      <c r="AT15" s="503"/>
      <c r="AU15" s="503"/>
      <c r="AV15" s="503"/>
      <c r="AW15" s="503"/>
      <c r="AX15" s="503"/>
      <c r="AY15" s="503"/>
      <c r="AZ15" s="503"/>
      <c r="BI15" s="477"/>
      <c r="BJ15" s="477"/>
      <c r="BK15" s="477"/>
      <c r="BL15" s="477"/>
      <c r="BM15" s="477"/>
      <c r="BN15" s="477"/>
      <c r="BO15" s="477"/>
    </row>
    <row r="16" spans="2:68" ht="20.25" customHeight="1">
      <c r="B16" s="245"/>
      <c r="C16" s="246"/>
      <c r="D16" s="246"/>
      <c r="E16" s="220"/>
      <c r="F16" s="220"/>
      <c r="G16" s="220"/>
      <c r="H16" s="220"/>
      <c r="I16" s="295"/>
      <c r="J16" s="293" t="s">
        <v>301</v>
      </c>
      <c r="K16" s="293"/>
      <c r="L16" s="295"/>
      <c r="M16" s="295"/>
      <c r="N16" s="295"/>
      <c r="O16" s="520" t="s">
        <v>415</v>
      </c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P16" s="286"/>
      <c r="AQ16" s="267"/>
      <c r="AR16" s="49"/>
      <c r="AS16" s="503"/>
      <c r="AT16" s="503"/>
      <c r="AU16" s="503"/>
      <c r="AV16" s="503"/>
      <c r="AW16" s="503"/>
      <c r="AX16" s="503"/>
      <c r="AY16" s="503"/>
      <c r="AZ16" s="503"/>
      <c r="BF16" s="501"/>
      <c r="BG16" s="502"/>
      <c r="BH16" s="502"/>
      <c r="BI16" s="502"/>
      <c r="BJ16" s="502"/>
      <c r="BK16" s="502"/>
      <c r="BL16" s="502"/>
      <c r="BM16" s="502"/>
      <c r="BN16" s="502"/>
      <c r="BO16" s="502"/>
      <c r="BP16" s="502"/>
    </row>
    <row r="17" spans="3:67" ht="14.25" customHeight="1"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483" t="s">
        <v>367</v>
      </c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S17" s="286"/>
      <c r="AT17" s="286"/>
      <c r="AU17" s="286"/>
      <c r="AV17" s="286"/>
      <c r="AW17" s="286"/>
      <c r="AX17" s="286"/>
      <c r="AY17" s="286"/>
      <c r="AZ17" s="286"/>
      <c r="BI17" s="477"/>
      <c r="BJ17" s="477"/>
      <c r="BK17" s="477"/>
      <c r="BL17" s="477"/>
      <c r="BM17" s="477"/>
      <c r="BN17" s="477"/>
      <c r="BO17" s="477"/>
    </row>
    <row r="18" spans="2:67" ht="23.25" customHeight="1">
      <c r="B18" s="247"/>
      <c r="C18" s="246"/>
      <c r="D18" s="246"/>
      <c r="E18" s="246"/>
      <c r="F18" s="294"/>
      <c r="G18" s="295"/>
      <c r="H18" s="295"/>
      <c r="AS18" s="286"/>
      <c r="AT18" s="286"/>
      <c r="AU18" s="286"/>
      <c r="AV18" s="286"/>
      <c r="AW18" s="286"/>
      <c r="AX18" s="286"/>
      <c r="AY18" s="286"/>
      <c r="AZ18" s="286"/>
      <c r="BF18" s="501"/>
      <c r="BG18" s="502"/>
      <c r="BH18" s="502"/>
      <c r="BI18" s="502"/>
      <c r="BJ18" s="502"/>
      <c r="BK18" s="502"/>
      <c r="BL18" s="502"/>
      <c r="BM18" s="502"/>
      <c r="BN18" s="502"/>
      <c r="BO18" s="502"/>
    </row>
    <row r="19" spans="3:67" ht="15.75" customHeight="1">
      <c r="C19" s="296"/>
      <c r="D19" s="296"/>
      <c r="E19" s="296"/>
      <c r="F19" s="296"/>
      <c r="G19" s="296"/>
      <c r="H19" s="296"/>
      <c r="BH19" s="503"/>
      <c r="BI19" s="503"/>
      <c r="BJ19" s="503"/>
      <c r="BK19" s="503"/>
      <c r="BL19" s="503"/>
      <c r="BM19" s="503"/>
      <c r="BN19" s="503"/>
      <c r="BO19" s="503"/>
    </row>
    <row r="20" spans="60:67" ht="12.75">
      <c r="BH20" s="503"/>
      <c r="BI20" s="503"/>
      <c r="BJ20" s="503"/>
      <c r="BK20" s="503"/>
      <c r="BL20" s="503"/>
      <c r="BM20" s="503"/>
      <c r="BN20" s="503"/>
      <c r="BO20" s="503"/>
    </row>
    <row r="21" spans="2:54" ht="22.5" customHeight="1">
      <c r="B21" s="437" t="s">
        <v>364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</row>
    <row r="22" ht="13.5" thickBot="1"/>
    <row r="23" spans="2:54" ht="18.75">
      <c r="B23" s="438" t="s">
        <v>263</v>
      </c>
      <c r="C23" s="270" t="s">
        <v>167</v>
      </c>
      <c r="D23" s="271"/>
      <c r="E23" s="271"/>
      <c r="F23" s="271"/>
      <c r="G23" s="271" t="s">
        <v>168</v>
      </c>
      <c r="H23" s="271"/>
      <c r="I23" s="271"/>
      <c r="J23" s="271"/>
      <c r="K23" s="271"/>
      <c r="L23" s="271" t="s">
        <v>169</v>
      </c>
      <c r="M23" s="271"/>
      <c r="N23" s="271"/>
      <c r="O23" s="271"/>
      <c r="P23" s="271" t="s">
        <v>170</v>
      </c>
      <c r="Q23" s="271"/>
      <c r="R23" s="271"/>
      <c r="S23" s="271"/>
      <c r="T23" s="271" t="s">
        <v>171</v>
      </c>
      <c r="U23" s="271"/>
      <c r="V23" s="271"/>
      <c r="W23" s="271"/>
      <c r="X23" s="271"/>
      <c r="Y23" s="271" t="s">
        <v>172</v>
      </c>
      <c r="Z23" s="271"/>
      <c r="AA23" s="271"/>
      <c r="AB23" s="271"/>
      <c r="AC23" s="271" t="s">
        <v>173</v>
      </c>
      <c r="AD23" s="271"/>
      <c r="AE23" s="271"/>
      <c r="AF23" s="271"/>
      <c r="AG23" s="271" t="s">
        <v>174</v>
      </c>
      <c r="AH23" s="271"/>
      <c r="AI23" s="271"/>
      <c r="AJ23" s="271"/>
      <c r="AK23" s="442" t="s">
        <v>175</v>
      </c>
      <c r="AL23" s="443"/>
      <c r="AM23" s="443"/>
      <c r="AN23" s="443"/>
      <c r="AO23" s="444"/>
      <c r="AP23" s="271" t="s">
        <v>176</v>
      </c>
      <c r="AQ23" s="271"/>
      <c r="AR23" s="271"/>
      <c r="AS23" s="272"/>
      <c r="AT23" s="446" t="s">
        <v>177</v>
      </c>
      <c r="AU23" s="446"/>
      <c r="AV23" s="446"/>
      <c r="AW23" s="447"/>
      <c r="AX23" s="478" t="s">
        <v>178</v>
      </c>
      <c r="AY23" s="446"/>
      <c r="AZ23" s="446"/>
      <c r="BA23" s="446"/>
      <c r="BB23" s="479"/>
    </row>
    <row r="24" spans="2:54" ht="18.75">
      <c r="B24" s="439"/>
      <c r="C24" s="273">
        <v>1</v>
      </c>
      <c r="D24" s="114">
        <f>C24+1</f>
        <v>2</v>
      </c>
      <c r="E24" s="114">
        <f aca="true" t="shared" si="0" ref="E24:BB24">D24+1</f>
        <v>3</v>
      </c>
      <c r="F24" s="114">
        <f t="shared" si="0"/>
        <v>4</v>
      </c>
      <c r="G24" s="114">
        <f t="shared" si="0"/>
        <v>5</v>
      </c>
      <c r="H24" s="114">
        <f t="shared" si="0"/>
        <v>6</v>
      </c>
      <c r="I24" s="114">
        <f t="shared" si="0"/>
        <v>7</v>
      </c>
      <c r="J24" s="114">
        <f t="shared" si="0"/>
        <v>8</v>
      </c>
      <c r="K24" s="114">
        <f>J24+1</f>
        <v>9</v>
      </c>
      <c r="L24" s="114">
        <f t="shared" si="0"/>
        <v>10</v>
      </c>
      <c r="M24" s="114">
        <f t="shared" si="0"/>
        <v>11</v>
      </c>
      <c r="N24" s="114">
        <f t="shared" si="0"/>
        <v>12</v>
      </c>
      <c r="O24" s="114">
        <f t="shared" si="0"/>
        <v>13</v>
      </c>
      <c r="P24" s="114">
        <f t="shared" si="0"/>
        <v>14</v>
      </c>
      <c r="Q24" s="114">
        <f t="shared" si="0"/>
        <v>15</v>
      </c>
      <c r="R24" s="114">
        <f t="shared" si="0"/>
        <v>16</v>
      </c>
      <c r="S24" s="114">
        <f t="shared" si="0"/>
        <v>17</v>
      </c>
      <c r="T24" s="114">
        <f t="shared" si="0"/>
        <v>18</v>
      </c>
      <c r="U24" s="114">
        <f t="shared" si="0"/>
        <v>19</v>
      </c>
      <c r="V24" s="114">
        <f t="shared" si="0"/>
        <v>20</v>
      </c>
      <c r="W24" s="114">
        <f t="shared" si="0"/>
        <v>21</v>
      </c>
      <c r="X24" s="114">
        <f t="shared" si="0"/>
        <v>22</v>
      </c>
      <c r="Y24" s="114">
        <f t="shared" si="0"/>
        <v>23</v>
      </c>
      <c r="Z24" s="114">
        <f t="shared" si="0"/>
        <v>24</v>
      </c>
      <c r="AA24" s="114">
        <f t="shared" si="0"/>
        <v>25</v>
      </c>
      <c r="AB24" s="114">
        <f t="shared" si="0"/>
        <v>26</v>
      </c>
      <c r="AC24" s="114">
        <f t="shared" si="0"/>
        <v>27</v>
      </c>
      <c r="AD24" s="114">
        <f t="shared" si="0"/>
        <v>28</v>
      </c>
      <c r="AE24" s="114">
        <f t="shared" si="0"/>
        <v>29</v>
      </c>
      <c r="AF24" s="114">
        <f t="shared" si="0"/>
        <v>30</v>
      </c>
      <c r="AG24" s="114">
        <f t="shared" si="0"/>
        <v>31</v>
      </c>
      <c r="AH24" s="114">
        <f t="shared" si="0"/>
        <v>32</v>
      </c>
      <c r="AI24" s="114">
        <f t="shared" si="0"/>
        <v>33</v>
      </c>
      <c r="AJ24" s="114">
        <f t="shared" si="0"/>
        <v>34</v>
      </c>
      <c r="AK24" s="114">
        <f t="shared" si="0"/>
        <v>35</v>
      </c>
      <c r="AL24" s="114">
        <f t="shared" si="0"/>
        <v>36</v>
      </c>
      <c r="AM24" s="114">
        <f>AL24+1</f>
        <v>37</v>
      </c>
      <c r="AN24" s="114">
        <f t="shared" si="0"/>
        <v>38</v>
      </c>
      <c r="AO24" s="114">
        <f t="shared" si="0"/>
        <v>39</v>
      </c>
      <c r="AP24" s="114">
        <f t="shared" si="0"/>
        <v>40</v>
      </c>
      <c r="AQ24" s="114">
        <f t="shared" si="0"/>
        <v>41</v>
      </c>
      <c r="AR24" s="114">
        <f t="shared" si="0"/>
        <v>42</v>
      </c>
      <c r="AS24" s="274">
        <f t="shared" si="0"/>
        <v>43</v>
      </c>
      <c r="AT24" s="273">
        <f t="shared" si="0"/>
        <v>44</v>
      </c>
      <c r="AU24" s="114">
        <f t="shared" si="0"/>
        <v>45</v>
      </c>
      <c r="AV24" s="114">
        <f t="shared" si="0"/>
        <v>46</v>
      </c>
      <c r="AW24" s="114">
        <f t="shared" si="0"/>
        <v>47</v>
      </c>
      <c r="AX24" s="114">
        <f t="shared" si="0"/>
        <v>48</v>
      </c>
      <c r="AY24" s="114">
        <f t="shared" si="0"/>
        <v>49</v>
      </c>
      <c r="AZ24" s="114">
        <f t="shared" si="0"/>
        <v>50</v>
      </c>
      <c r="BA24" s="114">
        <f t="shared" si="0"/>
        <v>51</v>
      </c>
      <c r="BB24" s="275">
        <f t="shared" si="0"/>
        <v>52</v>
      </c>
    </row>
    <row r="25" spans="2:54" ht="18.75">
      <c r="B25" s="440"/>
      <c r="C25" s="276">
        <v>1</v>
      </c>
      <c r="D25" s="209">
        <v>8</v>
      </c>
      <c r="E25" s="209">
        <v>15</v>
      </c>
      <c r="F25" s="209">
        <v>22</v>
      </c>
      <c r="G25" s="209">
        <v>29</v>
      </c>
      <c r="H25" s="209">
        <v>6</v>
      </c>
      <c r="I25" s="209">
        <v>13</v>
      </c>
      <c r="J25" s="209">
        <v>20</v>
      </c>
      <c r="K25" s="268">
        <v>27</v>
      </c>
      <c r="L25" s="268">
        <v>3</v>
      </c>
      <c r="M25" s="268">
        <v>10</v>
      </c>
      <c r="N25" s="268">
        <v>17</v>
      </c>
      <c r="O25" s="209">
        <v>24</v>
      </c>
      <c r="P25" s="209">
        <v>1</v>
      </c>
      <c r="Q25" s="209">
        <v>8</v>
      </c>
      <c r="R25" s="209">
        <v>15</v>
      </c>
      <c r="S25" s="209">
        <v>22</v>
      </c>
      <c r="T25" s="209">
        <v>29</v>
      </c>
      <c r="U25" s="268">
        <v>5</v>
      </c>
      <c r="V25" s="209">
        <v>12</v>
      </c>
      <c r="W25" s="209">
        <v>19</v>
      </c>
      <c r="X25" s="209">
        <v>26</v>
      </c>
      <c r="Y25" s="209">
        <v>2</v>
      </c>
      <c r="Z25" s="209">
        <v>9</v>
      </c>
      <c r="AA25" s="209">
        <v>16</v>
      </c>
      <c r="AB25" s="268">
        <v>23</v>
      </c>
      <c r="AC25" s="268">
        <v>2</v>
      </c>
      <c r="AD25" s="268">
        <v>9</v>
      </c>
      <c r="AE25" s="277">
        <v>16</v>
      </c>
      <c r="AF25" s="268">
        <v>23</v>
      </c>
      <c r="AG25" s="268">
        <v>30</v>
      </c>
      <c r="AH25" s="268">
        <v>6</v>
      </c>
      <c r="AI25" s="268">
        <v>13</v>
      </c>
      <c r="AJ25" s="268">
        <v>20</v>
      </c>
      <c r="AK25" s="268">
        <v>27</v>
      </c>
      <c r="AL25" s="268">
        <v>4</v>
      </c>
      <c r="AM25" s="268">
        <v>11</v>
      </c>
      <c r="AN25" s="268">
        <v>18</v>
      </c>
      <c r="AO25" s="268">
        <v>25</v>
      </c>
      <c r="AP25" s="268">
        <v>1</v>
      </c>
      <c r="AQ25" s="268">
        <v>8</v>
      </c>
      <c r="AR25" s="268">
        <v>15</v>
      </c>
      <c r="AS25" s="278">
        <v>22</v>
      </c>
      <c r="AT25" s="279">
        <v>29</v>
      </c>
      <c r="AU25" s="268">
        <v>6</v>
      </c>
      <c r="AV25" s="268">
        <v>13</v>
      </c>
      <c r="AW25" s="268">
        <v>20</v>
      </c>
      <c r="AX25" s="268">
        <v>27</v>
      </c>
      <c r="AY25" s="268">
        <v>3</v>
      </c>
      <c r="AZ25" s="268">
        <v>10</v>
      </c>
      <c r="BA25" s="268">
        <v>17</v>
      </c>
      <c r="BB25" s="278">
        <v>24</v>
      </c>
    </row>
    <row r="26" spans="2:54" ht="19.5" thickBot="1">
      <c r="B26" s="441"/>
      <c r="C26" s="276">
        <v>7</v>
      </c>
      <c r="D26" s="209">
        <v>14</v>
      </c>
      <c r="E26" s="209">
        <v>21</v>
      </c>
      <c r="F26" s="209">
        <v>28</v>
      </c>
      <c r="G26" s="209">
        <v>5</v>
      </c>
      <c r="H26" s="209">
        <v>12</v>
      </c>
      <c r="I26" s="209">
        <v>19</v>
      </c>
      <c r="J26" s="209">
        <v>26</v>
      </c>
      <c r="K26" s="268">
        <v>2</v>
      </c>
      <c r="L26" s="268">
        <v>9</v>
      </c>
      <c r="M26" s="268">
        <v>16</v>
      </c>
      <c r="N26" s="268">
        <v>23</v>
      </c>
      <c r="O26" s="209">
        <v>30</v>
      </c>
      <c r="P26" s="209">
        <v>7</v>
      </c>
      <c r="Q26" s="209">
        <v>14</v>
      </c>
      <c r="R26" s="209">
        <v>21</v>
      </c>
      <c r="S26" s="209">
        <v>28</v>
      </c>
      <c r="T26" s="209">
        <v>4</v>
      </c>
      <c r="U26" s="209">
        <v>11</v>
      </c>
      <c r="V26" s="280">
        <v>18</v>
      </c>
      <c r="W26" s="280">
        <v>25</v>
      </c>
      <c r="X26" s="281">
        <v>1</v>
      </c>
      <c r="Y26" s="280">
        <v>8</v>
      </c>
      <c r="Z26" s="209">
        <v>15</v>
      </c>
      <c r="AA26" s="209">
        <v>22</v>
      </c>
      <c r="AB26" s="268">
        <v>1</v>
      </c>
      <c r="AC26" s="268">
        <v>8</v>
      </c>
      <c r="AD26" s="268">
        <v>15</v>
      </c>
      <c r="AE26" s="268">
        <v>22</v>
      </c>
      <c r="AF26" s="268">
        <v>29</v>
      </c>
      <c r="AG26" s="268">
        <v>5</v>
      </c>
      <c r="AH26" s="268">
        <v>12</v>
      </c>
      <c r="AI26" s="268">
        <v>19</v>
      </c>
      <c r="AJ26" s="268">
        <v>26</v>
      </c>
      <c r="AK26" s="268">
        <v>3</v>
      </c>
      <c r="AL26" s="268">
        <v>10</v>
      </c>
      <c r="AM26" s="268">
        <v>17</v>
      </c>
      <c r="AN26" s="268">
        <v>24</v>
      </c>
      <c r="AO26" s="268">
        <v>31</v>
      </c>
      <c r="AP26" s="268">
        <v>7</v>
      </c>
      <c r="AQ26" s="268">
        <v>14</v>
      </c>
      <c r="AR26" s="268">
        <v>21</v>
      </c>
      <c r="AS26" s="278">
        <v>28</v>
      </c>
      <c r="AT26" s="279">
        <v>5</v>
      </c>
      <c r="AU26" s="268">
        <v>12</v>
      </c>
      <c r="AV26" s="268">
        <v>19</v>
      </c>
      <c r="AW26" s="268">
        <v>26</v>
      </c>
      <c r="AX26" s="268">
        <v>2</v>
      </c>
      <c r="AY26" s="268">
        <v>9</v>
      </c>
      <c r="AZ26" s="268">
        <v>16</v>
      </c>
      <c r="BA26" s="268">
        <v>23</v>
      </c>
      <c r="BB26" s="278">
        <v>30</v>
      </c>
    </row>
    <row r="27" spans="2:54" ht="19.5" thickBot="1">
      <c r="B27" s="264" t="s">
        <v>198</v>
      </c>
      <c r="C27" s="312"/>
      <c r="D27" s="312"/>
      <c r="E27" s="312"/>
      <c r="F27" s="312"/>
      <c r="G27" s="312"/>
      <c r="H27" s="312" t="s">
        <v>356</v>
      </c>
      <c r="I27" s="312"/>
      <c r="J27" s="312"/>
      <c r="K27" s="312"/>
      <c r="L27" s="312"/>
      <c r="M27" s="312" t="s">
        <v>356</v>
      </c>
      <c r="N27" s="312"/>
      <c r="O27" s="312"/>
      <c r="P27" s="312"/>
      <c r="Q27" s="312"/>
      <c r="R27" s="312"/>
      <c r="S27" s="313" t="s">
        <v>307</v>
      </c>
      <c r="T27" s="314" t="s">
        <v>217</v>
      </c>
      <c r="U27" s="314" t="s">
        <v>217</v>
      </c>
      <c r="V27" s="314" t="s">
        <v>217</v>
      </c>
      <c r="W27" s="314" t="s">
        <v>217</v>
      </c>
      <c r="X27" s="315" t="s">
        <v>217</v>
      </c>
      <c r="Y27" s="312"/>
      <c r="Z27" s="312"/>
      <c r="AA27" s="312"/>
      <c r="AB27" s="312"/>
      <c r="AC27" s="312"/>
      <c r="AD27" s="375" t="s">
        <v>356</v>
      </c>
      <c r="AE27" s="375"/>
      <c r="AF27" s="375"/>
      <c r="AG27" s="375"/>
      <c r="AH27" s="375"/>
      <c r="AI27" s="375" t="s">
        <v>356</v>
      </c>
      <c r="AJ27" s="312"/>
      <c r="AK27" s="312"/>
      <c r="AL27" s="312"/>
      <c r="AM27" s="312"/>
      <c r="AN27" s="312"/>
      <c r="AO27" s="313" t="s">
        <v>307</v>
      </c>
      <c r="AP27" s="316" t="s">
        <v>295</v>
      </c>
      <c r="AQ27" s="317" t="s">
        <v>217</v>
      </c>
      <c r="AR27" s="318" t="s">
        <v>217</v>
      </c>
      <c r="AS27" s="318" t="s">
        <v>217</v>
      </c>
      <c r="AT27" s="317" t="s">
        <v>217</v>
      </c>
      <c r="AU27" s="317" t="s">
        <v>217</v>
      </c>
      <c r="AV27" s="317" t="s">
        <v>217</v>
      </c>
      <c r="AW27" s="317" t="s">
        <v>217</v>
      </c>
      <c r="AX27" s="317" t="s">
        <v>217</v>
      </c>
      <c r="AY27" s="317" t="s">
        <v>217</v>
      </c>
      <c r="AZ27" s="317" t="s">
        <v>217</v>
      </c>
      <c r="BA27" s="317" t="s">
        <v>217</v>
      </c>
      <c r="BB27" s="319" t="s">
        <v>217</v>
      </c>
    </row>
    <row r="28" spans="2:68" ht="20.25" thickBot="1" thickTop="1">
      <c r="B28" s="265" t="s">
        <v>200</v>
      </c>
      <c r="C28" s="320"/>
      <c r="D28" s="321"/>
      <c r="E28" s="321"/>
      <c r="F28" s="321"/>
      <c r="G28" s="321"/>
      <c r="H28" s="321" t="s">
        <v>356</v>
      </c>
      <c r="I28" s="321"/>
      <c r="J28" s="321"/>
      <c r="K28" s="321"/>
      <c r="L28" s="321"/>
      <c r="M28" s="321" t="s">
        <v>356</v>
      </c>
      <c r="N28" s="321"/>
      <c r="O28" s="321"/>
      <c r="P28" s="321"/>
      <c r="Q28" s="321"/>
      <c r="R28" s="321"/>
      <c r="S28" s="322" t="s">
        <v>307</v>
      </c>
      <c r="T28" s="323" t="s">
        <v>295</v>
      </c>
      <c r="U28" s="324" t="s">
        <v>217</v>
      </c>
      <c r="V28" s="324" t="s">
        <v>217</v>
      </c>
      <c r="W28" s="324" t="s">
        <v>217</v>
      </c>
      <c r="X28" s="325" t="s">
        <v>217</v>
      </c>
      <c r="Y28" s="326"/>
      <c r="Z28" s="326"/>
      <c r="AA28" s="326"/>
      <c r="AB28" s="326"/>
      <c r="AC28" s="326"/>
      <c r="AD28" s="376" t="s">
        <v>356</v>
      </c>
      <c r="AE28" s="376"/>
      <c r="AF28" s="376"/>
      <c r="AG28" s="376"/>
      <c r="AH28" s="376"/>
      <c r="AI28" s="376" t="s">
        <v>356</v>
      </c>
      <c r="AJ28" s="326"/>
      <c r="AK28" s="326"/>
      <c r="AL28" s="326"/>
      <c r="AM28" s="326"/>
      <c r="AN28" s="326"/>
      <c r="AO28" s="322" t="s">
        <v>307</v>
      </c>
      <c r="AP28" s="323" t="s">
        <v>295</v>
      </c>
      <c r="AQ28" s="327" t="s">
        <v>217</v>
      </c>
      <c r="AR28" s="328" t="s">
        <v>217</v>
      </c>
      <c r="AS28" s="328" t="s">
        <v>217</v>
      </c>
      <c r="AT28" s="328" t="s">
        <v>217</v>
      </c>
      <c r="AU28" s="327" t="s">
        <v>217</v>
      </c>
      <c r="AV28" s="327" t="s">
        <v>217</v>
      </c>
      <c r="AW28" s="327" t="s">
        <v>217</v>
      </c>
      <c r="AX28" s="327" t="s">
        <v>217</v>
      </c>
      <c r="AY28" s="327" t="s">
        <v>217</v>
      </c>
      <c r="AZ28" s="327" t="s">
        <v>217</v>
      </c>
      <c r="BA28" s="327" t="s">
        <v>217</v>
      </c>
      <c r="BB28" s="329" t="s">
        <v>217</v>
      </c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31"/>
      <c r="BN28" s="236"/>
      <c r="BO28" s="238"/>
      <c r="BP28" s="249"/>
    </row>
    <row r="29" spans="2:70" ht="20.25" thickBot="1" thickTop="1">
      <c r="B29" s="265" t="s">
        <v>339</v>
      </c>
      <c r="C29" s="320"/>
      <c r="D29" s="321"/>
      <c r="E29" s="321"/>
      <c r="F29" s="321"/>
      <c r="G29" s="321"/>
      <c r="H29" s="321"/>
      <c r="I29" s="321"/>
      <c r="J29" s="321"/>
      <c r="K29" s="321"/>
      <c r="L29" s="321"/>
      <c r="M29" s="321" t="s">
        <v>356</v>
      </c>
      <c r="N29" s="321"/>
      <c r="O29" s="321"/>
      <c r="P29" s="321"/>
      <c r="Q29" s="321"/>
      <c r="R29" s="321"/>
      <c r="S29" s="322" t="s">
        <v>307</v>
      </c>
      <c r="T29" s="324" t="s">
        <v>217</v>
      </c>
      <c r="U29" s="324" t="s">
        <v>217</v>
      </c>
      <c r="V29" s="324" t="s">
        <v>217</v>
      </c>
      <c r="W29" s="324" t="s">
        <v>217</v>
      </c>
      <c r="X29" s="325" t="s">
        <v>217</v>
      </c>
      <c r="Y29" s="330"/>
      <c r="Z29" s="330"/>
      <c r="AA29" s="330"/>
      <c r="AB29" s="330"/>
      <c r="AC29" s="330"/>
      <c r="AD29" s="377"/>
      <c r="AE29" s="377"/>
      <c r="AF29" s="377"/>
      <c r="AG29" s="377"/>
      <c r="AH29" s="377"/>
      <c r="AI29" s="377" t="s">
        <v>356</v>
      </c>
      <c r="AJ29" s="330"/>
      <c r="AK29" s="330"/>
      <c r="AL29" s="330"/>
      <c r="AM29" s="330"/>
      <c r="AN29" s="330"/>
      <c r="AO29" s="322" t="s">
        <v>307</v>
      </c>
      <c r="AP29" s="331" t="s">
        <v>217</v>
      </c>
      <c r="AQ29" s="328" t="s">
        <v>217</v>
      </c>
      <c r="AR29" s="328" t="s">
        <v>217</v>
      </c>
      <c r="AS29" s="328" t="s">
        <v>217</v>
      </c>
      <c r="AT29" s="328" t="s">
        <v>217</v>
      </c>
      <c r="AU29" s="327" t="s">
        <v>217</v>
      </c>
      <c r="AV29" s="327" t="s">
        <v>217</v>
      </c>
      <c r="AW29" s="327" t="s">
        <v>217</v>
      </c>
      <c r="AX29" s="327" t="s">
        <v>217</v>
      </c>
      <c r="AY29" s="327" t="s">
        <v>217</v>
      </c>
      <c r="AZ29" s="327" t="s">
        <v>217</v>
      </c>
      <c r="BA29" s="327" t="s">
        <v>217</v>
      </c>
      <c r="BB29" s="329" t="s">
        <v>217</v>
      </c>
      <c r="BC29" s="252"/>
      <c r="BD29" s="252"/>
      <c r="BE29" s="252"/>
      <c r="BF29" s="252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</row>
    <row r="30" spans="2:70" ht="20.25" thickBot="1" thickTop="1">
      <c r="B30" s="265" t="s">
        <v>340</v>
      </c>
      <c r="C30" s="332" t="s">
        <v>294</v>
      </c>
      <c r="D30" s="332" t="s">
        <v>294</v>
      </c>
      <c r="E30" s="332" t="s">
        <v>294</v>
      </c>
      <c r="F30" s="332" t="s">
        <v>294</v>
      </c>
      <c r="G30" s="332" t="s">
        <v>294</v>
      </c>
      <c r="H30" s="332" t="s">
        <v>294</v>
      </c>
      <c r="I30" s="332" t="s">
        <v>294</v>
      </c>
      <c r="J30" s="332" t="s">
        <v>294</v>
      </c>
      <c r="K30" s="332" t="s">
        <v>294</v>
      </c>
      <c r="L30" s="332" t="s">
        <v>294</v>
      </c>
      <c r="M30" s="332" t="s">
        <v>294</v>
      </c>
      <c r="N30" s="332" t="s">
        <v>294</v>
      </c>
      <c r="O30" s="332" t="s">
        <v>294</v>
      </c>
      <c r="P30" s="332" t="s">
        <v>294</v>
      </c>
      <c r="Q30" s="332" t="s">
        <v>294</v>
      </c>
      <c r="R30" s="332" t="s">
        <v>294</v>
      </c>
      <c r="S30" s="322" t="s">
        <v>307</v>
      </c>
      <c r="T30" s="324" t="s">
        <v>217</v>
      </c>
      <c r="U30" s="324" t="s">
        <v>217</v>
      </c>
      <c r="V30" s="324" t="s">
        <v>217</v>
      </c>
      <c r="W30" s="324" t="s">
        <v>217</v>
      </c>
      <c r="X30" s="325" t="s">
        <v>217</v>
      </c>
      <c r="Y30" s="333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4"/>
      <c r="AO30" s="335"/>
      <c r="AP30" s="336"/>
      <c r="AQ30" s="336"/>
      <c r="AR30" s="337"/>
      <c r="AS30" s="338"/>
      <c r="AT30" s="338"/>
      <c r="AU30" s="338"/>
      <c r="AV30" s="338"/>
      <c r="AW30" s="338"/>
      <c r="AX30" s="338"/>
      <c r="AY30" s="338"/>
      <c r="AZ30" s="338"/>
      <c r="BA30" s="338"/>
      <c r="BB30" s="339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</row>
    <row r="31" spans="2:54" ht="12.75" customHeight="1">
      <c r="B31" s="258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</row>
    <row r="32" spans="2:54" ht="30" customHeight="1">
      <c r="B32" s="224" t="s">
        <v>331</v>
      </c>
      <c r="C32" s="257"/>
      <c r="D32" s="257"/>
      <c r="E32" s="257"/>
      <c r="F32" s="268"/>
      <c r="G32" s="269" t="s">
        <v>293</v>
      </c>
      <c r="H32" s="248" t="s">
        <v>302</v>
      </c>
      <c r="I32" s="248"/>
      <c r="J32" s="248"/>
      <c r="K32" s="248"/>
      <c r="L32" s="248"/>
      <c r="M32" s="248"/>
      <c r="N32" s="248"/>
      <c r="O32" s="248" t="s">
        <v>307</v>
      </c>
      <c r="P32" s="238" t="s">
        <v>293</v>
      </c>
      <c r="Q32" s="248" t="s">
        <v>306</v>
      </c>
      <c r="R32" s="248"/>
      <c r="S32" s="248"/>
      <c r="T32" s="248"/>
      <c r="U32" s="248"/>
      <c r="V32" s="248"/>
      <c r="W32" s="248"/>
      <c r="X32" s="238" t="s">
        <v>294</v>
      </c>
      <c r="Y32" s="238" t="s">
        <v>293</v>
      </c>
      <c r="Z32" s="519" t="s">
        <v>260</v>
      </c>
      <c r="AA32" s="519"/>
      <c r="AB32" s="519"/>
      <c r="AC32" s="248"/>
      <c r="AD32" s="246"/>
      <c r="AE32" s="246"/>
      <c r="AF32" s="238" t="s">
        <v>310</v>
      </c>
      <c r="AG32" s="238" t="s">
        <v>293</v>
      </c>
      <c r="AH32" s="248" t="s">
        <v>311</v>
      </c>
      <c r="AI32" s="248"/>
      <c r="AJ32" s="248"/>
      <c r="AK32" s="248"/>
      <c r="AL32" s="248"/>
      <c r="AM32" s="248"/>
      <c r="AN32" s="253"/>
      <c r="AO32" s="255"/>
      <c r="AP32" s="254"/>
      <c r="AQ32" s="254"/>
      <c r="AR32" s="253"/>
      <c r="AZ32" s="253"/>
      <c r="BA32" s="253"/>
      <c r="BB32" s="129"/>
    </row>
    <row r="33" spans="2:54" ht="26.25" customHeight="1">
      <c r="B33" s="250"/>
      <c r="C33" s="251"/>
      <c r="D33" s="251"/>
      <c r="E33" s="251"/>
      <c r="F33" s="246" t="s">
        <v>356</v>
      </c>
      <c r="G33" s="248" t="s">
        <v>293</v>
      </c>
      <c r="H33" s="248" t="s">
        <v>357</v>
      </c>
      <c r="I33" s="248"/>
      <c r="J33" s="248"/>
      <c r="K33" s="248"/>
      <c r="L33" s="248"/>
      <c r="M33" s="246"/>
      <c r="N33" s="248"/>
      <c r="O33" s="238" t="s">
        <v>295</v>
      </c>
      <c r="P33" s="238" t="s">
        <v>293</v>
      </c>
      <c r="Q33" s="248" t="s">
        <v>296</v>
      </c>
      <c r="R33" s="248"/>
      <c r="S33" s="248"/>
      <c r="T33" s="248"/>
      <c r="U33" s="248"/>
      <c r="V33" s="248"/>
      <c r="W33" s="248"/>
      <c r="X33" s="238" t="s">
        <v>217</v>
      </c>
      <c r="Y33" s="238" t="s">
        <v>293</v>
      </c>
      <c r="Z33" s="519" t="s">
        <v>185</v>
      </c>
      <c r="AA33" s="519"/>
      <c r="AB33" s="519"/>
      <c r="AC33" s="248"/>
      <c r="AD33" s="246"/>
      <c r="AE33" s="246"/>
      <c r="AF33" s="238" t="s">
        <v>312</v>
      </c>
      <c r="AG33" s="238" t="s">
        <v>293</v>
      </c>
      <c r="AH33" s="248" t="s">
        <v>313</v>
      </c>
      <c r="AI33" s="248"/>
      <c r="AJ33" s="248"/>
      <c r="AK33" s="248"/>
      <c r="AL33" s="248"/>
      <c r="AM33" s="248"/>
      <c r="AN33" s="253"/>
      <c r="AO33" s="256"/>
      <c r="AP33" s="254"/>
      <c r="AQ33" s="254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129"/>
    </row>
    <row r="34" spans="19:54" ht="24.75" customHeight="1">
      <c r="S34" s="196"/>
      <c r="T34" s="196"/>
      <c r="U34" s="196"/>
      <c r="AZ34" s="261"/>
      <c r="BA34" s="261"/>
      <c r="BB34" s="261"/>
    </row>
    <row r="35" spans="2:54" ht="24.75" customHeight="1">
      <c r="B35" s="518" t="s">
        <v>330</v>
      </c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252"/>
      <c r="T35" s="307"/>
      <c r="U35" s="307"/>
      <c r="V35" s="307"/>
      <c r="W35" s="448" t="s">
        <v>329</v>
      </c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261"/>
      <c r="AJ35" s="261"/>
      <c r="AK35" s="261"/>
      <c r="AL35" s="437" t="s">
        <v>315</v>
      </c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231"/>
      <c r="BA35" s="231"/>
      <c r="BB35" s="231"/>
    </row>
    <row r="36" spans="2:51" ht="26.25" customHeight="1" thickBot="1">
      <c r="B36" s="247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</row>
    <row r="37" spans="2:51" ht="28.5" customHeight="1">
      <c r="B37" s="438" t="s">
        <v>263</v>
      </c>
      <c r="C37" s="421" t="s">
        <v>279</v>
      </c>
      <c r="D37" s="422"/>
      <c r="E37" s="421" t="s">
        <v>306</v>
      </c>
      <c r="F37" s="422"/>
      <c r="G37" s="421" t="s">
        <v>281</v>
      </c>
      <c r="H37" s="422"/>
      <c r="I37" s="427" t="s">
        <v>260</v>
      </c>
      <c r="J37" s="428"/>
      <c r="K37" s="421" t="s">
        <v>311</v>
      </c>
      <c r="L37" s="422"/>
      <c r="M37" s="421" t="s">
        <v>313</v>
      </c>
      <c r="N37" s="422"/>
      <c r="O37" s="427" t="s">
        <v>185</v>
      </c>
      <c r="P37" s="428"/>
      <c r="Q37" s="421" t="s">
        <v>280</v>
      </c>
      <c r="R37" s="422"/>
      <c r="S37" s="195"/>
      <c r="W37" s="489" t="s">
        <v>266</v>
      </c>
      <c r="X37" s="490"/>
      <c r="Y37" s="490"/>
      <c r="Z37" s="490"/>
      <c r="AA37" s="490"/>
      <c r="AB37" s="490"/>
      <c r="AC37" s="490"/>
      <c r="AD37" s="490"/>
      <c r="AE37" s="490"/>
      <c r="AF37" s="480" t="s">
        <v>32</v>
      </c>
      <c r="AG37" s="480" t="s">
        <v>265</v>
      </c>
      <c r="AH37" s="484" t="s">
        <v>314</v>
      </c>
      <c r="AL37" s="467" t="s">
        <v>365</v>
      </c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9"/>
      <c r="AX37" s="504" t="s">
        <v>32</v>
      </c>
      <c r="AY37" s="505"/>
    </row>
    <row r="38" spans="2:51" ht="12.75">
      <c r="B38" s="439"/>
      <c r="C38" s="423"/>
      <c r="D38" s="424"/>
      <c r="E38" s="423"/>
      <c r="F38" s="424"/>
      <c r="G38" s="423"/>
      <c r="H38" s="424"/>
      <c r="I38" s="429"/>
      <c r="J38" s="430"/>
      <c r="K38" s="423"/>
      <c r="L38" s="424"/>
      <c r="M38" s="423"/>
      <c r="N38" s="424"/>
      <c r="O38" s="429"/>
      <c r="P38" s="430"/>
      <c r="Q38" s="423"/>
      <c r="R38" s="424"/>
      <c r="S38" s="195"/>
      <c r="W38" s="491"/>
      <c r="X38" s="492"/>
      <c r="Y38" s="492"/>
      <c r="Z38" s="492"/>
      <c r="AA38" s="492"/>
      <c r="AB38" s="492"/>
      <c r="AC38" s="492"/>
      <c r="AD38" s="492"/>
      <c r="AE38" s="492"/>
      <c r="AF38" s="481"/>
      <c r="AG38" s="481"/>
      <c r="AH38" s="485"/>
      <c r="AL38" s="470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2"/>
      <c r="AX38" s="506"/>
      <c r="AY38" s="507"/>
    </row>
    <row r="39" spans="2:51" ht="12.75">
      <c r="B39" s="440"/>
      <c r="C39" s="423"/>
      <c r="D39" s="424"/>
      <c r="E39" s="423"/>
      <c r="F39" s="424"/>
      <c r="G39" s="423"/>
      <c r="H39" s="424"/>
      <c r="I39" s="429"/>
      <c r="J39" s="430"/>
      <c r="K39" s="423"/>
      <c r="L39" s="424"/>
      <c r="M39" s="423"/>
      <c r="N39" s="424"/>
      <c r="O39" s="429"/>
      <c r="P39" s="430"/>
      <c r="Q39" s="423"/>
      <c r="R39" s="424"/>
      <c r="S39" s="195"/>
      <c r="W39" s="491"/>
      <c r="X39" s="492"/>
      <c r="Y39" s="492"/>
      <c r="Z39" s="492"/>
      <c r="AA39" s="492"/>
      <c r="AB39" s="492"/>
      <c r="AC39" s="492"/>
      <c r="AD39" s="492"/>
      <c r="AE39" s="492"/>
      <c r="AF39" s="481"/>
      <c r="AG39" s="481"/>
      <c r="AH39" s="485"/>
      <c r="AL39" s="470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2"/>
      <c r="AX39" s="506"/>
      <c r="AY39" s="507"/>
    </row>
    <row r="40" spans="2:51" ht="33.75" customHeight="1" thickBot="1">
      <c r="B40" s="441"/>
      <c r="C40" s="425"/>
      <c r="D40" s="426"/>
      <c r="E40" s="425"/>
      <c r="F40" s="426"/>
      <c r="G40" s="425"/>
      <c r="H40" s="426"/>
      <c r="I40" s="431"/>
      <c r="J40" s="432"/>
      <c r="K40" s="425"/>
      <c r="L40" s="426"/>
      <c r="M40" s="425"/>
      <c r="N40" s="426"/>
      <c r="O40" s="431"/>
      <c r="P40" s="432"/>
      <c r="Q40" s="425"/>
      <c r="R40" s="426"/>
      <c r="S40" s="195"/>
      <c r="W40" s="493"/>
      <c r="X40" s="494"/>
      <c r="Y40" s="494"/>
      <c r="Z40" s="494"/>
      <c r="AA40" s="494"/>
      <c r="AB40" s="494"/>
      <c r="AC40" s="494"/>
      <c r="AD40" s="494"/>
      <c r="AE40" s="494"/>
      <c r="AF40" s="482"/>
      <c r="AG40" s="482"/>
      <c r="AH40" s="486"/>
      <c r="AL40" s="473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5"/>
      <c r="AX40" s="508"/>
      <c r="AY40" s="509"/>
    </row>
    <row r="41" spans="2:51" ht="19.5" thickBot="1">
      <c r="B41" s="282" t="s">
        <v>198</v>
      </c>
      <c r="C41" s="487">
        <v>32</v>
      </c>
      <c r="D41" s="488"/>
      <c r="E41" s="416">
        <v>2</v>
      </c>
      <c r="F41" s="451"/>
      <c r="G41" s="416">
        <v>1</v>
      </c>
      <c r="H41" s="451"/>
      <c r="I41" s="416"/>
      <c r="J41" s="451"/>
      <c r="K41" s="416"/>
      <c r="L41" s="451"/>
      <c r="M41" s="416"/>
      <c r="N41" s="451"/>
      <c r="O41" s="416">
        <v>17</v>
      </c>
      <c r="P41" s="417"/>
      <c r="Q41" s="433">
        <f>SUM(C41:P41)</f>
        <v>52</v>
      </c>
      <c r="R41" s="434"/>
      <c r="S41" s="196"/>
      <c r="W41" s="495" t="s">
        <v>7</v>
      </c>
      <c r="X41" s="496"/>
      <c r="Y41" s="496"/>
      <c r="Z41" s="496"/>
      <c r="AA41" s="496"/>
      <c r="AB41" s="496"/>
      <c r="AC41" s="496"/>
      <c r="AD41" s="496"/>
      <c r="AE41" s="497"/>
      <c r="AF41" s="365">
        <v>7</v>
      </c>
      <c r="AG41" s="366">
        <v>16</v>
      </c>
      <c r="AH41" s="367">
        <v>3</v>
      </c>
      <c r="AL41" s="498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500"/>
      <c r="AX41" s="510"/>
      <c r="AY41" s="511"/>
    </row>
    <row r="42" spans="2:51" ht="19.5" thickBot="1">
      <c r="B42" s="283" t="s">
        <v>200</v>
      </c>
      <c r="C42" s="412">
        <v>32</v>
      </c>
      <c r="D42" s="413"/>
      <c r="E42" s="418">
        <v>2</v>
      </c>
      <c r="F42" s="420"/>
      <c r="G42" s="418">
        <v>2</v>
      </c>
      <c r="H42" s="420"/>
      <c r="I42" s="418"/>
      <c r="J42" s="420"/>
      <c r="K42" s="418"/>
      <c r="L42" s="420"/>
      <c r="M42" s="418"/>
      <c r="N42" s="420"/>
      <c r="O42" s="418">
        <v>16</v>
      </c>
      <c r="P42" s="419"/>
      <c r="Q42" s="433">
        <f>SUM(C42:P42)</f>
        <v>52</v>
      </c>
      <c r="R42" s="434"/>
      <c r="S42" s="196"/>
      <c r="W42" s="453"/>
      <c r="X42" s="453"/>
      <c r="Y42" s="453"/>
      <c r="Z42" s="453"/>
      <c r="AA42" s="453"/>
      <c r="AB42" s="453"/>
      <c r="AC42" s="453"/>
      <c r="AD42" s="453"/>
      <c r="AE42" s="453"/>
      <c r="AF42" s="368"/>
      <c r="AG42" s="368"/>
      <c r="AH42" s="368"/>
      <c r="AL42" s="457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9"/>
      <c r="AX42" s="455"/>
      <c r="AY42" s="456"/>
    </row>
    <row r="43" spans="2:51" ht="19.5" thickBot="1">
      <c r="B43" s="283" t="s">
        <v>201</v>
      </c>
      <c r="C43" s="412">
        <v>32</v>
      </c>
      <c r="D43" s="413"/>
      <c r="E43" s="418">
        <v>2</v>
      </c>
      <c r="F43" s="420"/>
      <c r="G43" s="418"/>
      <c r="H43" s="420"/>
      <c r="I43" s="418"/>
      <c r="J43" s="420"/>
      <c r="K43" s="418"/>
      <c r="L43" s="420"/>
      <c r="M43" s="418"/>
      <c r="N43" s="420"/>
      <c r="O43" s="418">
        <v>18</v>
      </c>
      <c r="P43" s="419"/>
      <c r="Q43" s="433">
        <f>SUM(C43:P43)</f>
        <v>52</v>
      </c>
      <c r="R43" s="434"/>
      <c r="S43" s="196"/>
      <c r="W43" s="452"/>
      <c r="X43" s="452"/>
      <c r="Y43" s="452"/>
      <c r="Z43" s="452"/>
      <c r="AA43" s="452"/>
      <c r="AB43" s="452"/>
      <c r="AC43" s="452"/>
      <c r="AD43" s="452"/>
      <c r="AE43" s="452"/>
      <c r="AF43" s="368"/>
      <c r="AG43" s="368"/>
      <c r="AH43" s="368"/>
      <c r="AL43" s="457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9"/>
      <c r="AX43" s="455"/>
      <c r="AY43" s="456"/>
    </row>
    <row r="44" spans="2:51" ht="19.5" thickBot="1">
      <c r="B44" s="283" t="s">
        <v>340</v>
      </c>
      <c r="C44" s="460"/>
      <c r="D44" s="461"/>
      <c r="E44" s="449">
        <v>1</v>
      </c>
      <c r="F44" s="450"/>
      <c r="G44" s="449"/>
      <c r="H44" s="450"/>
      <c r="I44" s="449">
        <v>16</v>
      </c>
      <c r="J44" s="450"/>
      <c r="K44" s="449"/>
      <c r="L44" s="450"/>
      <c r="M44" s="449"/>
      <c r="N44" s="450"/>
      <c r="O44" s="449">
        <v>5</v>
      </c>
      <c r="P44" s="454"/>
      <c r="Q44" s="433">
        <f>SUM(C44:P44)</f>
        <v>22</v>
      </c>
      <c r="R44" s="434"/>
      <c r="S44" s="196"/>
      <c r="W44" s="452"/>
      <c r="X44" s="452"/>
      <c r="Y44" s="452"/>
      <c r="Z44" s="452"/>
      <c r="AA44" s="452"/>
      <c r="AB44" s="452"/>
      <c r="AC44" s="452"/>
      <c r="AD44" s="452"/>
      <c r="AE44" s="452"/>
      <c r="AF44" s="368"/>
      <c r="AG44" s="368"/>
      <c r="AH44" s="368"/>
      <c r="AL44" s="457"/>
      <c r="AM44" s="458"/>
      <c r="AN44" s="458"/>
      <c r="AO44" s="458"/>
      <c r="AP44" s="458"/>
      <c r="AQ44" s="458"/>
      <c r="AR44" s="458"/>
      <c r="AS44" s="458"/>
      <c r="AT44" s="458"/>
      <c r="AU44" s="458"/>
      <c r="AV44" s="458"/>
      <c r="AW44" s="459"/>
      <c r="AX44" s="455"/>
      <c r="AY44" s="456"/>
    </row>
    <row r="45" spans="2:51" ht="19.5" thickBot="1">
      <c r="B45" s="284" t="s">
        <v>264</v>
      </c>
      <c r="C45" s="433">
        <f>SUM(C41:D44)</f>
        <v>96</v>
      </c>
      <c r="D45" s="434"/>
      <c r="E45" s="433"/>
      <c r="F45" s="434"/>
      <c r="G45" s="433">
        <f>SUM(G41:H44)</f>
        <v>3</v>
      </c>
      <c r="H45" s="434"/>
      <c r="I45" s="433">
        <f>SUM(I41:J44)</f>
        <v>16</v>
      </c>
      <c r="J45" s="434"/>
      <c r="K45" s="433">
        <f>SUM(K41:L44)</f>
        <v>0</v>
      </c>
      <c r="L45" s="434"/>
      <c r="M45" s="433">
        <f>SUM(M41:N44)</f>
        <v>0</v>
      </c>
      <c r="N45" s="434"/>
      <c r="O45" s="433">
        <f>SUM(O41:P44)</f>
        <v>56</v>
      </c>
      <c r="P45" s="434"/>
      <c r="Q45" s="433">
        <f>SUM(Q41:R44)</f>
        <v>178</v>
      </c>
      <c r="R45" s="434"/>
      <c r="S45" s="196"/>
      <c r="W45" s="452"/>
      <c r="X45" s="452"/>
      <c r="Y45" s="452"/>
      <c r="Z45" s="452"/>
      <c r="AA45" s="452"/>
      <c r="AB45" s="452"/>
      <c r="AC45" s="452"/>
      <c r="AD45" s="452"/>
      <c r="AE45" s="452"/>
      <c r="AF45" s="368"/>
      <c r="AG45" s="368"/>
      <c r="AH45" s="368"/>
      <c r="AL45" s="464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6"/>
      <c r="AX45" s="462"/>
      <c r="AY45" s="463"/>
    </row>
    <row r="58" spans="24:29" ht="18.75">
      <c r="X58" s="231"/>
      <c r="Y58" s="231"/>
      <c r="Z58" s="231"/>
      <c r="AA58" s="231"/>
      <c r="AB58" s="231"/>
      <c r="AC58" s="231"/>
    </row>
  </sheetData>
  <sheetProtection/>
  <mergeCells count="117">
    <mergeCell ref="O8:AL8"/>
    <mergeCell ref="O10:AL10"/>
    <mergeCell ref="O12:AL12"/>
    <mergeCell ref="O16:AL16"/>
    <mergeCell ref="O14:AL14"/>
    <mergeCell ref="AV8:BD8"/>
    <mergeCell ref="AU12:BC12"/>
    <mergeCell ref="AT14:BB14"/>
    <mergeCell ref="I15:N15"/>
    <mergeCell ref="BI17:BO17"/>
    <mergeCell ref="AS15:AZ16"/>
    <mergeCell ref="AL43:AW43"/>
    <mergeCell ref="AL42:AW42"/>
    <mergeCell ref="B35:R35"/>
    <mergeCell ref="Z32:AB32"/>
    <mergeCell ref="Z33:AB33"/>
    <mergeCell ref="AX42:AY42"/>
    <mergeCell ref="AX43:AY43"/>
    <mergeCell ref="C43:D43"/>
    <mergeCell ref="E43:F43"/>
    <mergeCell ref="G43:H43"/>
    <mergeCell ref="I43:J43"/>
    <mergeCell ref="K43:L43"/>
    <mergeCell ref="M43:N43"/>
    <mergeCell ref="O43:P43"/>
    <mergeCell ref="AT1:BB1"/>
    <mergeCell ref="B6:H6"/>
    <mergeCell ref="O9:AL9"/>
    <mergeCell ref="O11:AL11"/>
    <mergeCell ref="O13:AL13"/>
    <mergeCell ref="AT4:BA4"/>
    <mergeCell ref="L3:AO3"/>
    <mergeCell ref="L4:AO4"/>
    <mergeCell ref="AT11:AZ11"/>
    <mergeCell ref="AL41:AW41"/>
    <mergeCell ref="BF12:BP12"/>
    <mergeCell ref="BI13:BP13"/>
    <mergeCell ref="BF14:BP14"/>
    <mergeCell ref="BI15:BO15"/>
    <mergeCell ref="BF18:BO18"/>
    <mergeCell ref="BH19:BO20"/>
    <mergeCell ref="AX37:AY40"/>
    <mergeCell ref="AX41:AY41"/>
    <mergeCell ref="BF16:BP16"/>
    <mergeCell ref="Q41:R41"/>
    <mergeCell ref="Q42:R42"/>
    <mergeCell ref="AH37:AH40"/>
    <mergeCell ref="Q44:R44"/>
    <mergeCell ref="B37:B40"/>
    <mergeCell ref="C41:D41"/>
    <mergeCell ref="M42:N42"/>
    <mergeCell ref="W37:AE40"/>
    <mergeCell ref="W41:AE41"/>
    <mergeCell ref="C37:D40"/>
    <mergeCell ref="AL37:AW40"/>
    <mergeCell ref="L5:AO5"/>
    <mergeCell ref="AT13:AZ13"/>
    <mergeCell ref="Q37:R40"/>
    <mergeCell ref="AX23:BB23"/>
    <mergeCell ref="AG37:AG40"/>
    <mergeCell ref="O15:AL15"/>
    <mergeCell ref="O17:AL17"/>
    <mergeCell ref="AT9:AZ9"/>
    <mergeCell ref="AF37:AF40"/>
    <mergeCell ref="C44:D44"/>
    <mergeCell ref="C45:D45"/>
    <mergeCell ref="M45:N45"/>
    <mergeCell ref="E45:F45"/>
    <mergeCell ref="AX45:AY45"/>
    <mergeCell ref="Q45:R45"/>
    <mergeCell ref="AL45:AW45"/>
    <mergeCell ref="E44:F44"/>
    <mergeCell ref="O45:P45"/>
    <mergeCell ref="W45:AE45"/>
    <mergeCell ref="I45:J45"/>
    <mergeCell ref="K45:L45"/>
    <mergeCell ref="W44:AE44"/>
    <mergeCell ref="W42:AE42"/>
    <mergeCell ref="O44:P44"/>
    <mergeCell ref="AX44:AY44"/>
    <mergeCell ref="AL44:AW44"/>
    <mergeCell ref="Q43:R43"/>
    <mergeCell ref="W43:AE43"/>
    <mergeCell ref="M44:N44"/>
    <mergeCell ref="O37:P40"/>
    <mergeCell ref="I41:J41"/>
    <mergeCell ref="E41:F41"/>
    <mergeCell ref="G37:H40"/>
    <mergeCell ref="M41:N41"/>
    <mergeCell ref="G41:H41"/>
    <mergeCell ref="M37:N40"/>
    <mergeCell ref="K44:L44"/>
    <mergeCell ref="G44:H44"/>
    <mergeCell ref="K41:L41"/>
    <mergeCell ref="K42:L42"/>
    <mergeCell ref="I42:J42"/>
    <mergeCell ref="I44:J44"/>
    <mergeCell ref="G45:H45"/>
    <mergeCell ref="B3:K3"/>
    <mergeCell ref="B4:K4"/>
    <mergeCell ref="B21:BB21"/>
    <mergeCell ref="B23:B26"/>
    <mergeCell ref="AK23:AO23"/>
    <mergeCell ref="K7:AO7"/>
    <mergeCell ref="AT23:AW23"/>
    <mergeCell ref="AL35:AY35"/>
    <mergeCell ref="W35:AH35"/>
    <mergeCell ref="C42:D42"/>
    <mergeCell ref="AT3:BB3"/>
    <mergeCell ref="AU7:AV7"/>
    <mergeCell ref="O41:P41"/>
    <mergeCell ref="O42:P42"/>
    <mergeCell ref="E42:F42"/>
    <mergeCell ref="G42:H42"/>
    <mergeCell ref="E37:F40"/>
    <mergeCell ref="K37:L40"/>
    <mergeCell ref="I37:J40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9"/>
  <sheetViews>
    <sheetView showGridLines="0" showZeros="0" tabSelected="1" zoomScale="55" zoomScaleNormal="55" zoomScaleSheetLayoutView="98" zoomScalePageLayoutView="70" workbookViewId="0" topLeftCell="C22">
      <selection activeCell="AY45" sqref="AY45:BC45"/>
    </sheetView>
  </sheetViews>
  <sheetFormatPr defaultColWidth="9.00390625" defaultRowHeight="12.75"/>
  <cols>
    <col min="1" max="1" width="9.00390625" style="0" customWidth="1"/>
    <col min="2" max="2" width="55.75390625" style="0" customWidth="1"/>
    <col min="3" max="8" width="6.75390625" style="0" customWidth="1"/>
    <col min="9" max="9" width="7.75390625" style="0" customWidth="1"/>
    <col min="10" max="11" width="8.75390625" style="0" customWidth="1"/>
    <col min="12" max="15" width="7.75390625" style="0" customWidth="1"/>
    <col min="16" max="16" width="7.125" style="0" customWidth="1"/>
    <col min="17" max="30" width="5.75390625" style="0" customWidth="1"/>
    <col min="31" max="35" width="5.75390625" style="240" customWidth="1"/>
    <col min="36" max="37" width="5.75390625" style="0" customWidth="1"/>
    <col min="38" max="39" width="5.875" style="0" customWidth="1"/>
    <col min="40" max="45" width="5.75390625" style="0" customWidth="1"/>
    <col min="46" max="50" width="5.75390625" style="240" customWidth="1"/>
    <col min="51" max="55" width="5.75390625" style="0" customWidth="1"/>
    <col min="56" max="56" width="15.375" style="0" customWidth="1"/>
  </cols>
  <sheetData>
    <row r="1" spans="38:56" ht="12.75">
      <c r="AL1" s="49"/>
      <c r="AM1" s="49"/>
      <c r="AN1" s="49"/>
      <c r="AO1" s="49"/>
      <c r="AP1" s="49"/>
      <c r="AQ1" s="49"/>
      <c r="AR1" s="49"/>
      <c r="AS1" s="49"/>
      <c r="AT1" s="340"/>
      <c r="AU1" s="340"/>
      <c r="AV1" s="340"/>
      <c r="AW1" s="340"/>
      <c r="AX1" s="340"/>
      <c r="AY1" s="49"/>
      <c r="AZ1" s="49"/>
      <c r="BA1" s="49"/>
      <c r="BB1" s="49"/>
      <c r="BC1" s="49"/>
      <c r="BD1" s="49"/>
    </row>
    <row r="3" spans="1:114" ht="28.5" customHeight="1" thickBot="1">
      <c r="A3" s="533" t="s">
        <v>267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</row>
    <row r="4" spans="1:114" ht="39.75" customHeight="1" thickTop="1">
      <c r="A4" s="566" t="s">
        <v>323</v>
      </c>
      <c r="B4" s="528" t="s">
        <v>336</v>
      </c>
      <c r="C4" s="542" t="s">
        <v>261</v>
      </c>
      <c r="D4" s="543"/>
      <c r="E4" s="543"/>
      <c r="F4" s="543"/>
      <c r="G4" s="543"/>
      <c r="H4" s="544"/>
      <c r="I4" s="537" t="s">
        <v>278</v>
      </c>
      <c r="J4" s="538" t="s">
        <v>268</v>
      </c>
      <c r="K4" s="539"/>
      <c r="L4" s="539"/>
      <c r="M4" s="539"/>
      <c r="N4" s="539"/>
      <c r="O4" s="540"/>
      <c r="P4" s="589" t="s">
        <v>342</v>
      </c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  <c r="BC4" s="591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</row>
    <row r="5" spans="1:114" ht="22.5" customHeight="1">
      <c r="A5" s="567"/>
      <c r="B5" s="529"/>
      <c r="C5" s="523" t="s">
        <v>282</v>
      </c>
      <c r="D5" s="523" t="s">
        <v>284</v>
      </c>
      <c r="E5" s="531" t="s">
        <v>283</v>
      </c>
      <c r="F5" s="532"/>
      <c r="G5" s="526" t="s">
        <v>324</v>
      </c>
      <c r="H5" s="525" t="s">
        <v>338</v>
      </c>
      <c r="I5" s="526"/>
      <c r="J5" s="525" t="s">
        <v>285</v>
      </c>
      <c r="K5" s="534" t="s">
        <v>287</v>
      </c>
      <c r="L5" s="535"/>
      <c r="M5" s="535"/>
      <c r="N5" s="536"/>
      <c r="O5" s="525" t="s">
        <v>288</v>
      </c>
      <c r="P5" s="534" t="s">
        <v>274</v>
      </c>
      <c r="Q5" s="535"/>
      <c r="R5" s="535"/>
      <c r="S5" s="535"/>
      <c r="T5" s="535"/>
      <c r="U5" s="535"/>
      <c r="V5" s="535"/>
      <c r="W5" s="535"/>
      <c r="X5" s="535"/>
      <c r="Y5" s="536"/>
      <c r="Z5" s="534" t="s">
        <v>275</v>
      </c>
      <c r="AA5" s="535"/>
      <c r="AB5" s="535"/>
      <c r="AC5" s="535"/>
      <c r="AD5" s="535"/>
      <c r="AE5" s="535"/>
      <c r="AF5" s="535"/>
      <c r="AG5" s="535"/>
      <c r="AH5" s="535"/>
      <c r="AI5" s="536"/>
      <c r="AJ5" s="534" t="s">
        <v>276</v>
      </c>
      <c r="AK5" s="535"/>
      <c r="AL5" s="535"/>
      <c r="AM5" s="535"/>
      <c r="AN5" s="535"/>
      <c r="AO5" s="535"/>
      <c r="AP5" s="535"/>
      <c r="AQ5" s="535"/>
      <c r="AR5" s="535"/>
      <c r="AS5" s="536"/>
      <c r="AT5" s="534" t="s">
        <v>337</v>
      </c>
      <c r="AU5" s="535"/>
      <c r="AV5" s="535"/>
      <c r="AW5" s="535"/>
      <c r="AX5" s="535"/>
      <c r="AY5" s="535"/>
      <c r="AZ5" s="535"/>
      <c r="BA5" s="535"/>
      <c r="BB5" s="535"/>
      <c r="BC5" s="581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</row>
    <row r="6" spans="1:114" ht="20.25" customHeight="1">
      <c r="A6" s="567"/>
      <c r="B6" s="529"/>
      <c r="C6" s="523"/>
      <c r="D6" s="523"/>
      <c r="E6" s="541" t="s">
        <v>269</v>
      </c>
      <c r="F6" s="541" t="s">
        <v>270</v>
      </c>
      <c r="G6" s="526"/>
      <c r="H6" s="526"/>
      <c r="I6" s="526"/>
      <c r="J6" s="526"/>
      <c r="K6" s="525" t="s">
        <v>286</v>
      </c>
      <c r="L6" s="534" t="s">
        <v>271</v>
      </c>
      <c r="M6" s="535"/>
      <c r="N6" s="536"/>
      <c r="O6" s="526"/>
      <c r="P6" s="534" t="s">
        <v>289</v>
      </c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5"/>
      <c r="AI6" s="535"/>
      <c r="AJ6" s="535"/>
      <c r="AK6" s="535"/>
      <c r="AL6" s="535"/>
      <c r="AM6" s="535"/>
      <c r="AN6" s="535"/>
      <c r="AO6" s="535"/>
      <c r="AP6" s="535"/>
      <c r="AQ6" s="535"/>
      <c r="AR6" s="535"/>
      <c r="AS6" s="535"/>
      <c r="AT6" s="535"/>
      <c r="AU6" s="535"/>
      <c r="AV6" s="535"/>
      <c r="AW6" s="535"/>
      <c r="AX6" s="535"/>
      <c r="AY6" s="535"/>
      <c r="AZ6" s="535"/>
      <c r="BA6" s="535"/>
      <c r="BB6" s="535"/>
      <c r="BC6" s="581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</row>
    <row r="7" spans="1:114" ht="21" customHeight="1">
      <c r="A7" s="567"/>
      <c r="B7" s="529"/>
      <c r="C7" s="523"/>
      <c r="D7" s="523"/>
      <c r="E7" s="523"/>
      <c r="F7" s="523"/>
      <c r="G7" s="526"/>
      <c r="H7" s="526"/>
      <c r="I7" s="526"/>
      <c r="J7" s="526"/>
      <c r="K7" s="526"/>
      <c r="L7" s="525" t="s">
        <v>272</v>
      </c>
      <c r="M7" s="525" t="s">
        <v>321</v>
      </c>
      <c r="N7" s="525" t="s">
        <v>273</v>
      </c>
      <c r="O7" s="526"/>
      <c r="P7" s="534">
        <v>1</v>
      </c>
      <c r="Q7" s="535"/>
      <c r="R7" s="535"/>
      <c r="S7" s="535"/>
      <c r="T7" s="536"/>
      <c r="U7" s="534">
        <f>P7+1</f>
        <v>2</v>
      </c>
      <c r="V7" s="535"/>
      <c r="W7" s="535"/>
      <c r="X7" s="535"/>
      <c r="Y7" s="536"/>
      <c r="Z7" s="534">
        <f>U7+1</f>
        <v>3</v>
      </c>
      <c r="AA7" s="535"/>
      <c r="AB7" s="535"/>
      <c r="AC7" s="535"/>
      <c r="AD7" s="536"/>
      <c r="AE7" s="592">
        <f>Z7+1</f>
        <v>4</v>
      </c>
      <c r="AF7" s="593"/>
      <c r="AG7" s="593"/>
      <c r="AH7" s="593"/>
      <c r="AI7" s="594"/>
      <c r="AJ7" s="534">
        <f>AE7+1</f>
        <v>5</v>
      </c>
      <c r="AK7" s="535"/>
      <c r="AL7" s="535"/>
      <c r="AM7" s="535"/>
      <c r="AN7" s="536"/>
      <c r="AO7" s="534">
        <f>AJ7+1</f>
        <v>6</v>
      </c>
      <c r="AP7" s="535"/>
      <c r="AQ7" s="535"/>
      <c r="AR7" s="535"/>
      <c r="AS7" s="536"/>
      <c r="AT7" s="592">
        <f>AO7+1</f>
        <v>7</v>
      </c>
      <c r="AU7" s="593"/>
      <c r="AV7" s="593"/>
      <c r="AW7" s="593"/>
      <c r="AX7" s="594"/>
      <c r="AY7" s="534">
        <f>AT7+1</f>
        <v>8</v>
      </c>
      <c r="AZ7" s="535"/>
      <c r="BA7" s="535"/>
      <c r="BB7" s="535"/>
      <c r="BC7" s="581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</row>
    <row r="8" spans="1:114" ht="23.25" customHeight="1">
      <c r="A8" s="567"/>
      <c r="B8" s="529"/>
      <c r="C8" s="523"/>
      <c r="D8" s="523"/>
      <c r="E8" s="523"/>
      <c r="F8" s="523"/>
      <c r="G8" s="526"/>
      <c r="H8" s="526"/>
      <c r="I8" s="526"/>
      <c r="J8" s="526"/>
      <c r="K8" s="526"/>
      <c r="L8" s="526"/>
      <c r="M8" s="526"/>
      <c r="N8" s="526"/>
      <c r="O8" s="526"/>
      <c r="P8" s="534" t="s">
        <v>303</v>
      </c>
      <c r="Q8" s="535"/>
      <c r="R8" s="535"/>
      <c r="S8" s="536"/>
      <c r="T8" s="554" t="s">
        <v>345</v>
      </c>
      <c r="U8" s="534" t="s">
        <v>303</v>
      </c>
      <c r="V8" s="535"/>
      <c r="W8" s="535"/>
      <c r="X8" s="536"/>
      <c r="Y8" s="554" t="s">
        <v>345</v>
      </c>
      <c r="Z8" s="534" t="s">
        <v>303</v>
      </c>
      <c r="AA8" s="535"/>
      <c r="AB8" s="535"/>
      <c r="AC8" s="536"/>
      <c r="AD8" s="554" t="s">
        <v>345</v>
      </c>
      <c r="AE8" s="534" t="s">
        <v>303</v>
      </c>
      <c r="AF8" s="535"/>
      <c r="AG8" s="535"/>
      <c r="AH8" s="536"/>
      <c r="AI8" s="554" t="s">
        <v>345</v>
      </c>
      <c r="AJ8" s="545" t="s">
        <v>303</v>
      </c>
      <c r="AK8" s="546"/>
      <c r="AL8" s="546"/>
      <c r="AM8" s="547"/>
      <c r="AN8" s="554" t="s">
        <v>345</v>
      </c>
      <c r="AO8" s="545" t="s">
        <v>303</v>
      </c>
      <c r="AP8" s="546"/>
      <c r="AQ8" s="546"/>
      <c r="AR8" s="547"/>
      <c r="AS8" s="554" t="s">
        <v>345</v>
      </c>
      <c r="AT8" s="595" t="s">
        <v>303</v>
      </c>
      <c r="AU8" s="596"/>
      <c r="AV8" s="596"/>
      <c r="AW8" s="597"/>
      <c r="AX8" s="582" t="s">
        <v>345</v>
      </c>
      <c r="AY8" s="545" t="s">
        <v>303</v>
      </c>
      <c r="AZ8" s="546"/>
      <c r="BA8" s="546"/>
      <c r="BB8" s="547"/>
      <c r="BC8" s="584" t="s">
        <v>345</v>
      </c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</row>
    <row r="9" spans="1:114" ht="100.5" customHeight="1" thickBot="1">
      <c r="A9" s="568"/>
      <c r="B9" s="530"/>
      <c r="C9" s="524"/>
      <c r="D9" s="524"/>
      <c r="E9" s="524"/>
      <c r="F9" s="524"/>
      <c r="G9" s="527"/>
      <c r="H9" s="527"/>
      <c r="I9" s="527"/>
      <c r="J9" s="527"/>
      <c r="K9" s="527"/>
      <c r="L9" s="527"/>
      <c r="M9" s="527"/>
      <c r="N9" s="527"/>
      <c r="O9" s="527"/>
      <c r="P9" s="299" t="s">
        <v>272</v>
      </c>
      <c r="Q9" s="300" t="s">
        <v>320</v>
      </c>
      <c r="R9" s="299" t="s">
        <v>273</v>
      </c>
      <c r="S9" s="300" t="s">
        <v>288</v>
      </c>
      <c r="T9" s="555"/>
      <c r="U9" s="299" t="s">
        <v>272</v>
      </c>
      <c r="V9" s="301" t="s">
        <v>320</v>
      </c>
      <c r="W9" s="299" t="s">
        <v>273</v>
      </c>
      <c r="X9" s="300" t="s">
        <v>288</v>
      </c>
      <c r="Y9" s="555"/>
      <c r="Z9" s="299" t="s">
        <v>272</v>
      </c>
      <c r="AA9" s="301" t="s">
        <v>320</v>
      </c>
      <c r="AB9" s="299" t="s">
        <v>273</v>
      </c>
      <c r="AC9" s="300" t="s">
        <v>288</v>
      </c>
      <c r="AD9" s="555"/>
      <c r="AE9" s="299" t="s">
        <v>272</v>
      </c>
      <c r="AF9" s="301" t="s">
        <v>320</v>
      </c>
      <c r="AG9" s="299" t="s">
        <v>273</v>
      </c>
      <c r="AH9" s="300" t="s">
        <v>288</v>
      </c>
      <c r="AI9" s="555"/>
      <c r="AJ9" s="299" t="s">
        <v>272</v>
      </c>
      <c r="AK9" s="301" t="s">
        <v>320</v>
      </c>
      <c r="AL9" s="299" t="s">
        <v>273</v>
      </c>
      <c r="AM9" s="300" t="s">
        <v>288</v>
      </c>
      <c r="AN9" s="555"/>
      <c r="AO9" s="299" t="s">
        <v>272</v>
      </c>
      <c r="AP9" s="301" t="s">
        <v>320</v>
      </c>
      <c r="AQ9" s="299" t="s">
        <v>273</v>
      </c>
      <c r="AR9" s="300" t="s">
        <v>288</v>
      </c>
      <c r="AS9" s="555"/>
      <c r="AT9" s="341" t="s">
        <v>272</v>
      </c>
      <c r="AU9" s="342" t="s">
        <v>320</v>
      </c>
      <c r="AV9" s="341" t="s">
        <v>273</v>
      </c>
      <c r="AW9" s="343" t="s">
        <v>288</v>
      </c>
      <c r="AX9" s="583"/>
      <c r="AY9" s="299" t="s">
        <v>272</v>
      </c>
      <c r="AZ9" s="301" t="s">
        <v>320</v>
      </c>
      <c r="BA9" s="299" t="s">
        <v>273</v>
      </c>
      <c r="BB9" s="300" t="s">
        <v>288</v>
      </c>
      <c r="BC9" s="585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</row>
    <row r="10" spans="1:114" ht="24" customHeight="1" thickBot="1" thickTop="1">
      <c r="A10" s="223">
        <v>1</v>
      </c>
      <c r="B10" s="223">
        <f>A10+1</f>
        <v>2</v>
      </c>
      <c r="C10" s="223">
        <f aca="true" t="shared" si="0" ref="C10:O10">B10+1</f>
        <v>3</v>
      </c>
      <c r="D10" s="223">
        <f t="shared" si="0"/>
        <v>4</v>
      </c>
      <c r="E10" s="223">
        <f t="shared" si="0"/>
        <v>5</v>
      </c>
      <c r="F10" s="223">
        <f t="shared" si="0"/>
        <v>6</v>
      </c>
      <c r="G10" s="223">
        <f>F10+1</f>
        <v>7</v>
      </c>
      <c r="H10" s="223">
        <v>8</v>
      </c>
      <c r="I10" s="223">
        <v>9</v>
      </c>
      <c r="J10" s="223">
        <f t="shared" si="0"/>
        <v>10</v>
      </c>
      <c r="K10" s="223">
        <f t="shared" si="0"/>
        <v>11</v>
      </c>
      <c r="L10" s="223">
        <f t="shared" si="0"/>
        <v>12</v>
      </c>
      <c r="M10" s="223">
        <f t="shared" si="0"/>
        <v>13</v>
      </c>
      <c r="N10" s="223">
        <f t="shared" si="0"/>
        <v>14</v>
      </c>
      <c r="O10" s="223">
        <f t="shared" si="0"/>
        <v>15</v>
      </c>
      <c r="P10" s="223">
        <f>O10+1</f>
        <v>16</v>
      </c>
      <c r="Q10" s="223">
        <f aca="true" t="shared" si="1" ref="Q10:BC10">P10+1</f>
        <v>17</v>
      </c>
      <c r="R10" s="223">
        <f t="shared" si="1"/>
        <v>18</v>
      </c>
      <c r="S10" s="223">
        <f t="shared" si="1"/>
        <v>19</v>
      </c>
      <c r="T10" s="223">
        <f t="shared" si="1"/>
        <v>20</v>
      </c>
      <c r="U10" s="223">
        <f t="shared" si="1"/>
        <v>21</v>
      </c>
      <c r="V10" s="223">
        <f t="shared" si="1"/>
        <v>22</v>
      </c>
      <c r="W10" s="223">
        <f t="shared" si="1"/>
        <v>23</v>
      </c>
      <c r="X10" s="223">
        <f t="shared" si="1"/>
        <v>24</v>
      </c>
      <c r="Y10" s="223">
        <f t="shared" si="1"/>
        <v>25</v>
      </c>
      <c r="Z10" s="223">
        <f t="shared" si="1"/>
        <v>26</v>
      </c>
      <c r="AA10" s="223">
        <f t="shared" si="1"/>
        <v>27</v>
      </c>
      <c r="AB10" s="223">
        <f t="shared" si="1"/>
        <v>28</v>
      </c>
      <c r="AC10" s="223">
        <f t="shared" si="1"/>
        <v>29</v>
      </c>
      <c r="AD10" s="223">
        <f t="shared" si="1"/>
        <v>30</v>
      </c>
      <c r="AE10" s="223">
        <f t="shared" si="1"/>
        <v>31</v>
      </c>
      <c r="AF10" s="223">
        <f t="shared" si="1"/>
        <v>32</v>
      </c>
      <c r="AG10" s="223">
        <f t="shared" si="1"/>
        <v>33</v>
      </c>
      <c r="AH10" s="223">
        <f t="shared" si="1"/>
        <v>34</v>
      </c>
      <c r="AI10" s="223">
        <f t="shared" si="1"/>
        <v>35</v>
      </c>
      <c r="AJ10" s="223">
        <f t="shared" si="1"/>
        <v>36</v>
      </c>
      <c r="AK10" s="223">
        <f t="shared" si="1"/>
        <v>37</v>
      </c>
      <c r="AL10" s="223">
        <f t="shared" si="1"/>
        <v>38</v>
      </c>
      <c r="AM10" s="223">
        <f t="shared" si="1"/>
        <v>39</v>
      </c>
      <c r="AN10" s="223">
        <f t="shared" si="1"/>
        <v>40</v>
      </c>
      <c r="AO10" s="223">
        <f t="shared" si="1"/>
        <v>41</v>
      </c>
      <c r="AP10" s="223">
        <f t="shared" si="1"/>
        <v>42</v>
      </c>
      <c r="AQ10" s="223">
        <f t="shared" si="1"/>
        <v>43</v>
      </c>
      <c r="AR10" s="223">
        <f t="shared" si="1"/>
        <v>44</v>
      </c>
      <c r="AS10" s="223">
        <f t="shared" si="1"/>
        <v>45</v>
      </c>
      <c r="AT10" s="344">
        <f t="shared" si="1"/>
        <v>46</v>
      </c>
      <c r="AU10" s="344">
        <f t="shared" si="1"/>
        <v>47</v>
      </c>
      <c r="AV10" s="344">
        <f t="shared" si="1"/>
        <v>48</v>
      </c>
      <c r="AW10" s="344">
        <f t="shared" si="1"/>
        <v>49</v>
      </c>
      <c r="AX10" s="344">
        <f t="shared" si="1"/>
        <v>50</v>
      </c>
      <c r="AY10" s="223">
        <f t="shared" si="1"/>
        <v>51</v>
      </c>
      <c r="AZ10" s="223">
        <f t="shared" si="1"/>
        <v>52</v>
      </c>
      <c r="BA10" s="223">
        <f t="shared" si="1"/>
        <v>53</v>
      </c>
      <c r="BB10" s="223">
        <f t="shared" si="1"/>
        <v>54</v>
      </c>
      <c r="BC10" s="308">
        <f t="shared" si="1"/>
        <v>55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</row>
    <row r="11" spans="1:114" ht="22.5" customHeight="1" thickTop="1">
      <c r="A11" s="570" t="s">
        <v>346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A11" s="571"/>
      <c r="BB11" s="571"/>
      <c r="BC11" s="571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</row>
    <row r="12" spans="1:114" ht="22.5" customHeight="1">
      <c r="A12" s="548" t="s">
        <v>347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</row>
    <row r="13" spans="1:114" ht="22.5" customHeight="1">
      <c r="A13" s="201" t="s">
        <v>384</v>
      </c>
      <c r="B13" s="226" t="s">
        <v>379</v>
      </c>
      <c r="C13" s="203">
        <v>4</v>
      </c>
      <c r="D13" s="203" t="s">
        <v>45</v>
      </c>
      <c r="E13" s="203"/>
      <c r="F13" s="203"/>
      <c r="G13" s="203"/>
      <c r="H13" s="203"/>
      <c r="I13" s="208">
        <v>12</v>
      </c>
      <c r="J13" s="369">
        <f>SUM(K13,O13)</f>
        <v>360</v>
      </c>
      <c r="K13" s="369">
        <f>SUM(L13:N13)</f>
        <v>36</v>
      </c>
      <c r="L13" s="204">
        <f aca="true" t="shared" si="2" ref="L13:O15">P13+U13+Z13+AE13+AJ13+AO13+AT13</f>
        <v>0</v>
      </c>
      <c r="M13" s="204">
        <f t="shared" si="2"/>
        <v>36</v>
      </c>
      <c r="N13" s="204">
        <f t="shared" si="2"/>
        <v>0</v>
      </c>
      <c r="O13" s="378">
        <f t="shared" si="2"/>
        <v>324</v>
      </c>
      <c r="P13" s="229"/>
      <c r="Q13" s="229" t="s">
        <v>418</v>
      </c>
      <c r="R13" s="229"/>
      <c r="S13" s="379">
        <f>T13*30-(P13+Q13+R13)</f>
        <v>80</v>
      </c>
      <c r="T13" s="229" t="s">
        <v>380</v>
      </c>
      <c r="U13" s="229"/>
      <c r="V13" s="229" t="s">
        <v>418</v>
      </c>
      <c r="W13" s="229"/>
      <c r="X13" s="379">
        <f>Y13*30-(U13+V13+W13)</f>
        <v>80</v>
      </c>
      <c r="Y13" s="229" t="s">
        <v>380</v>
      </c>
      <c r="Z13" s="229"/>
      <c r="AA13" s="229" t="s">
        <v>382</v>
      </c>
      <c r="AB13" s="229"/>
      <c r="AC13" s="379">
        <f>AD13*30-(Z13+AA13+AB13)</f>
        <v>82</v>
      </c>
      <c r="AD13" s="229" t="s">
        <v>380</v>
      </c>
      <c r="AE13" s="232"/>
      <c r="AF13" s="232" t="s">
        <v>382</v>
      </c>
      <c r="AG13" s="232"/>
      <c r="AH13" s="232" t="s">
        <v>416</v>
      </c>
      <c r="AI13" s="232" t="s">
        <v>380</v>
      </c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32"/>
      <c r="AU13" s="232"/>
      <c r="AV13" s="232"/>
      <c r="AW13" s="232"/>
      <c r="AX13" s="232"/>
      <c r="AY13" s="229"/>
      <c r="AZ13" s="229"/>
      <c r="BA13" s="229"/>
      <c r="BB13" s="229"/>
      <c r="BC13" s="22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</row>
    <row r="14" spans="1:114" ht="22.5" customHeight="1">
      <c r="A14" s="201" t="s">
        <v>385</v>
      </c>
      <c r="B14" s="226" t="s">
        <v>381</v>
      </c>
      <c r="C14" s="203">
        <v>2</v>
      </c>
      <c r="D14" s="203">
        <v>1</v>
      </c>
      <c r="E14" s="203"/>
      <c r="F14" s="203"/>
      <c r="G14" s="203"/>
      <c r="H14" s="203"/>
      <c r="I14" s="208">
        <v>6</v>
      </c>
      <c r="J14" s="369">
        <f>SUM(K14,O14)</f>
        <v>180</v>
      </c>
      <c r="K14" s="369">
        <f>SUM(L14:N14)</f>
        <v>18</v>
      </c>
      <c r="L14" s="204">
        <f t="shared" si="2"/>
        <v>12</v>
      </c>
      <c r="M14" s="204">
        <f t="shared" si="2"/>
        <v>6</v>
      </c>
      <c r="N14" s="204">
        <f t="shared" si="2"/>
        <v>0</v>
      </c>
      <c r="O14" s="378">
        <f t="shared" si="2"/>
        <v>162</v>
      </c>
      <c r="P14" s="229" t="s">
        <v>111</v>
      </c>
      <c r="Q14" s="229" t="s">
        <v>399</v>
      </c>
      <c r="R14" s="229"/>
      <c r="S14" s="379">
        <f>T14*30-(P14+Q14+R14)</f>
        <v>80</v>
      </c>
      <c r="T14" s="229" t="s">
        <v>380</v>
      </c>
      <c r="U14" s="229" t="s">
        <v>111</v>
      </c>
      <c r="V14" s="229" t="s">
        <v>417</v>
      </c>
      <c r="W14" s="229"/>
      <c r="X14" s="379">
        <f>Y14*30-(U14+V14+W14)</f>
        <v>82</v>
      </c>
      <c r="Y14" s="229" t="s">
        <v>380</v>
      </c>
      <c r="Z14" s="229"/>
      <c r="AA14" s="229"/>
      <c r="AB14" s="229"/>
      <c r="AC14" s="379">
        <f>AD14*30-(Z14+AA14+AB14)</f>
        <v>0</v>
      </c>
      <c r="AD14" s="229"/>
      <c r="AE14" s="232"/>
      <c r="AF14" s="232"/>
      <c r="AG14" s="232"/>
      <c r="AH14" s="232"/>
      <c r="AI14" s="232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32"/>
      <c r="AU14" s="232"/>
      <c r="AV14" s="232"/>
      <c r="AW14" s="232"/>
      <c r="AX14" s="232"/>
      <c r="AY14" s="229"/>
      <c r="AZ14" s="229"/>
      <c r="BA14" s="229"/>
      <c r="BB14" s="229"/>
      <c r="BC14" s="22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</row>
    <row r="15" spans="1:114" ht="41.25" customHeight="1" thickBot="1">
      <c r="A15" s="201" t="s">
        <v>386</v>
      </c>
      <c r="B15" s="226" t="s">
        <v>383</v>
      </c>
      <c r="C15" s="203">
        <v>3</v>
      </c>
      <c r="D15" s="203">
        <v>1.2</v>
      </c>
      <c r="E15" s="203"/>
      <c r="F15" s="203"/>
      <c r="G15" s="203"/>
      <c r="H15" s="203"/>
      <c r="I15" s="208">
        <v>9</v>
      </c>
      <c r="J15" s="369">
        <f>SUM(K15,O15)</f>
        <v>270</v>
      </c>
      <c r="K15" s="369">
        <f>SUM(L15:N15)</f>
        <v>26</v>
      </c>
      <c r="L15" s="204">
        <f t="shared" si="2"/>
        <v>16</v>
      </c>
      <c r="M15" s="204">
        <f t="shared" si="2"/>
        <v>0</v>
      </c>
      <c r="N15" s="204">
        <f t="shared" si="2"/>
        <v>10</v>
      </c>
      <c r="O15" s="378">
        <f t="shared" si="2"/>
        <v>244</v>
      </c>
      <c r="P15" s="229" t="s">
        <v>111</v>
      </c>
      <c r="Q15" s="229"/>
      <c r="R15" s="229" t="s">
        <v>399</v>
      </c>
      <c r="S15" s="379">
        <f>T15*30-(P15+Q15+R15)</f>
        <v>80</v>
      </c>
      <c r="T15" s="229" t="s">
        <v>380</v>
      </c>
      <c r="U15" s="229" t="s">
        <v>111</v>
      </c>
      <c r="V15" s="229"/>
      <c r="W15" s="229" t="s">
        <v>399</v>
      </c>
      <c r="X15" s="379">
        <f>Y15*30-(U15+V15+W15)</f>
        <v>80</v>
      </c>
      <c r="Y15" s="229" t="s">
        <v>380</v>
      </c>
      <c r="Z15" s="229" t="s">
        <v>399</v>
      </c>
      <c r="AA15" s="229"/>
      <c r="AB15" s="229" t="s">
        <v>417</v>
      </c>
      <c r="AC15" s="379">
        <f>AD15*30-(Z15+AA15+AB15)</f>
        <v>84</v>
      </c>
      <c r="AD15" s="229" t="s">
        <v>380</v>
      </c>
      <c r="AE15" s="232"/>
      <c r="AF15" s="232"/>
      <c r="AG15" s="232"/>
      <c r="AH15" s="232"/>
      <c r="AI15" s="232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32"/>
      <c r="AU15" s="232"/>
      <c r="AV15" s="232"/>
      <c r="AW15" s="232"/>
      <c r="AX15" s="232"/>
      <c r="AY15" s="229"/>
      <c r="AZ15" s="229"/>
      <c r="BA15" s="229"/>
      <c r="BB15" s="229"/>
      <c r="BC15" s="22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</row>
    <row r="16" spans="1:114" ht="22.5" customHeight="1" thickBot="1" thickTop="1">
      <c r="A16" s="552" t="s">
        <v>353</v>
      </c>
      <c r="B16" s="553"/>
      <c r="C16" s="225">
        <v>3</v>
      </c>
      <c r="D16" s="225">
        <v>6</v>
      </c>
      <c r="E16" s="225">
        <f>SUM(E13:E15)</f>
        <v>0</v>
      </c>
      <c r="F16" s="225">
        <f>SUM(F13:F15)</f>
        <v>0</v>
      </c>
      <c r="G16" s="225">
        <f>SUM(G13:G15)</f>
        <v>0</v>
      </c>
      <c r="H16" s="225">
        <f>SUM(H13:H15)</f>
        <v>0</v>
      </c>
      <c r="I16" s="225">
        <f>SUM(I13:I15)</f>
        <v>27</v>
      </c>
      <c r="J16" s="225">
        <f aca="true" t="shared" si="3" ref="J16:BC16">SUM(J13:J15)</f>
        <v>810</v>
      </c>
      <c r="K16" s="225">
        <f t="shared" si="3"/>
        <v>80</v>
      </c>
      <c r="L16" s="225">
        <f t="shared" si="3"/>
        <v>28</v>
      </c>
      <c r="M16" s="225">
        <f t="shared" si="3"/>
        <v>42</v>
      </c>
      <c r="N16" s="225">
        <f t="shared" si="3"/>
        <v>10</v>
      </c>
      <c r="O16" s="225">
        <f t="shared" si="3"/>
        <v>730</v>
      </c>
      <c r="P16" s="225">
        <f aca="true" t="shared" si="4" ref="P16:V16">P13+P14+P15</f>
        <v>12</v>
      </c>
      <c r="Q16" s="225">
        <f t="shared" si="4"/>
        <v>14</v>
      </c>
      <c r="R16" s="225">
        <f t="shared" si="4"/>
        <v>4</v>
      </c>
      <c r="S16" s="225">
        <f t="shared" si="4"/>
        <v>240</v>
      </c>
      <c r="T16" s="225">
        <f t="shared" si="4"/>
        <v>9</v>
      </c>
      <c r="U16" s="225">
        <f t="shared" si="4"/>
        <v>12</v>
      </c>
      <c r="V16" s="225">
        <f t="shared" si="4"/>
        <v>12</v>
      </c>
      <c r="W16" s="225">
        <f aca="true" t="shared" si="5" ref="W16:AD16">W13+W14+W15</f>
        <v>4</v>
      </c>
      <c r="X16" s="225">
        <f t="shared" si="5"/>
        <v>242</v>
      </c>
      <c r="Y16" s="225">
        <f t="shared" si="5"/>
        <v>9</v>
      </c>
      <c r="Z16" s="225">
        <f t="shared" si="5"/>
        <v>4</v>
      </c>
      <c r="AA16" s="225">
        <f t="shared" si="5"/>
        <v>8</v>
      </c>
      <c r="AB16" s="225">
        <f t="shared" si="5"/>
        <v>2</v>
      </c>
      <c r="AC16" s="225">
        <f t="shared" si="5"/>
        <v>166</v>
      </c>
      <c r="AD16" s="225">
        <f t="shared" si="5"/>
        <v>6</v>
      </c>
      <c r="AE16" s="225">
        <f t="shared" si="3"/>
        <v>0</v>
      </c>
      <c r="AF16" s="225">
        <f>AF13+AF14+AF15</f>
        <v>8</v>
      </c>
      <c r="AG16" s="225">
        <f t="shared" si="3"/>
        <v>0</v>
      </c>
      <c r="AH16" s="225">
        <f>AH13+AH14+AH15</f>
        <v>82</v>
      </c>
      <c r="AI16" s="225">
        <f>AI13+AI14+AI15</f>
        <v>3</v>
      </c>
      <c r="AJ16" s="225">
        <f t="shared" si="3"/>
        <v>0</v>
      </c>
      <c r="AK16" s="225">
        <f t="shared" si="3"/>
        <v>0</v>
      </c>
      <c r="AL16" s="225">
        <f t="shared" si="3"/>
        <v>0</v>
      </c>
      <c r="AM16" s="225"/>
      <c r="AN16" s="225">
        <f t="shared" si="3"/>
        <v>0</v>
      </c>
      <c r="AO16" s="225">
        <f t="shared" si="3"/>
        <v>0</v>
      </c>
      <c r="AP16" s="225">
        <f t="shared" si="3"/>
        <v>0</v>
      </c>
      <c r="AQ16" s="225">
        <f t="shared" si="3"/>
        <v>0</v>
      </c>
      <c r="AR16" s="225"/>
      <c r="AS16" s="225">
        <f t="shared" si="3"/>
        <v>0</v>
      </c>
      <c r="AT16" s="345">
        <f t="shared" si="3"/>
        <v>0</v>
      </c>
      <c r="AU16" s="345">
        <f t="shared" si="3"/>
        <v>0</v>
      </c>
      <c r="AV16" s="345">
        <f t="shared" si="3"/>
        <v>0</v>
      </c>
      <c r="AW16" s="345"/>
      <c r="AX16" s="345">
        <f t="shared" si="3"/>
        <v>0</v>
      </c>
      <c r="AY16" s="225">
        <f t="shared" si="3"/>
        <v>0</v>
      </c>
      <c r="AZ16" s="225">
        <f t="shared" si="3"/>
        <v>0</v>
      </c>
      <c r="BA16" s="225">
        <f t="shared" si="3"/>
        <v>0</v>
      </c>
      <c r="BB16" s="225"/>
      <c r="BC16" s="225">
        <f t="shared" si="3"/>
        <v>0</v>
      </c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</row>
    <row r="17" spans="1:114" ht="22.5" customHeight="1" thickBot="1" thickTop="1">
      <c r="A17" s="552" t="s">
        <v>343</v>
      </c>
      <c r="B17" s="553"/>
      <c r="C17" s="225">
        <v>3</v>
      </c>
      <c r="D17" s="225">
        <v>6</v>
      </c>
      <c r="E17" s="225">
        <f>SUM(E15:E16)</f>
        <v>0</v>
      </c>
      <c r="F17" s="225">
        <f>SUM(F15:F16)</f>
        <v>0</v>
      </c>
      <c r="G17" s="225">
        <f>SUM(G15:G16)</f>
        <v>0</v>
      </c>
      <c r="H17" s="225"/>
      <c r="I17" s="225">
        <f>I16</f>
        <v>27</v>
      </c>
      <c r="J17" s="225">
        <f>J16</f>
        <v>810</v>
      </c>
      <c r="K17" s="225">
        <f aca="true" t="shared" si="6" ref="K17:AX17">K16</f>
        <v>80</v>
      </c>
      <c r="L17" s="225">
        <f t="shared" si="6"/>
        <v>28</v>
      </c>
      <c r="M17" s="225">
        <f t="shared" si="6"/>
        <v>42</v>
      </c>
      <c r="N17" s="225">
        <f t="shared" si="6"/>
        <v>10</v>
      </c>
      <c r="O17" s="225">
        <f t="shared" si="6"/>
        <v>730</v>
      </c>
      <c r="P17" s="225">
        <f t="shared" si="6"/>
        <v>12</v>
      </c>
      <c r="Q17" s="225">
        <f t="shared" si="6"/>
        <v>14</v>
      </c>
      <c r="R17" s="225">
        <f t="shared" si="6"/>
        <v>4</v>
      </c>
      <c r="S17" s="225">
        <f t="shared" si="6"/>
        <v>240</v>
      </c>
      <c r="T17" s="225">
        <f t="shared" si="6"/>
        <v>9</v>
      </c>
      <c r="U17" s="225">
        <f t="shared" si="6"/>
        <v>12</v>
      </c>
      <c r="V17" s="225">
        <f t="shared" si="6"/>
        <v>12</v>
      </c>
      <c r="W17" s="225">
        <f t="shared" si="6"/>
        <v>4</v>
      </c>
      <c r="X17" s="225">
        <f t="shared" si="6"/>
        <v>242</v>
      </c>
      <c r="Y17" s="225">
        <f t="shared" si="6"/>
        <v>9</v>
      </c>
      <c r="Z17" s="225">
        <f t="shared" si="6"/>
        <v>4</v>
      </c>
      <c r="AA17" s="225">
        <f t="shared" si="6"/>
        <v>8</v>
      </c>
      <c r="AB17" s="225">
        <f t="shared" si="6"/>
        <v>2</v>
      </c>
      <c r="AC17" s="225">
        <f t="shared" si="6"/>
        <v>166</v>
      </c>
      <c r="AD17" s="225">
        <f t="shared" si="6"/>
        <v>6</v>
      </c>
      <c r="AE17" s="225">
        <f t="shared" si="6"/>
        <v>0</v>
      </c>
      <c r="AF17" s="225">
        <f t="shared" si="6"/>
        <v>8</v>
      </c>
      <c r="AG17" s="225">
        <f t="shared" si="6"/>
        <v>0</v>
      </c>
      <c r="AH17" s="225">
        <f t="shared" si="6"/>
        <v>82</v>
      </c>
      <c r="AI17" s="225">
        <f t="shared" si="6"/>
        <v>3</v>
      </c>
      <c r="AJ17" s="225">
        <f t="shared" si="6"/>
        <v>0</v>
      </c>
      <c r="AK17" s="225">
        <f t="shared" si="6"/>
        <v>0</v>
      </c>
      <c r="AL17" s="225">
        <f t="shared" si="6"/>
        <v>0</v>
      </c>
      <c r="AM17" s="225">
        <f t="shared" si="6"/>
        <v>0</v>
      </c>
      <c r="AN17" s="225">
        <f t="shared" si="6"/>
        <v>0</v>
      </c>
      <c r="AO17" s="225">
        <f t="shared" si="6"/>
        <v>0</v>
      </c>
      <c r="AP17" s="225">
        <f t="shared" si="6"/>
        <v>0</v>
      </c>
      <c r="AQ17" s="225">
        <f t="shared" si="6"/>
        <v>0</v>
      </c>
      <c r="AR17" s="225">
        <f t="shared" si="6"/>
        <v>0</v>
      </c>
      <c r="AS17" s="225">
        <f t="shared" si="6"/>
        <v>0</v>
      </c>
      <c r="AT17" s="225">
        <f t="shared" si="6"/>
        <v>0</v>
      </c>
      <c r="AU17" s="225">
        <f t="shared" si="6"/>
        <v>0</v>
      </c>
      <c r="AV17" s="225">
        <f t="shared" si="6"/>
        <v>0</v>
      </c>
      <c r="AW17" s="225">
        <f t="shared" si="6"/>
        <v>0</v>
      </c>
      <c r="AX17" s="225">
        <f t="shared" si="6"/>
        <v>0</v>
      </c>
      <c r="AY17" s="225">
        <f>SUM(AY15:AY16)</f>
        <v>0</v>
      </c>
      <c r="AZ17" s="225">
        <f>SUM(AZ15:AZ16)</f>
        <v>0</v>
      </c>
      <c r="BA17" s="225">
        <f>SUM(BA15:BA16)</f>
        <v>0</v>
      </c>
      <c r="BB17" s="225"/>
      <c r="BC17" s="225">
        <f>SUM(BC15:BC16)</f>
        <v>0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</row>
    <row r="18" spans="1:114" ht="22.5" customHeight="1" thickTop="1">
      <c r="A18" s="550" t="s">
        <v>348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1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</row>
    <row r="19" spans="1:114" ht="22.5" customHeight="1">
      <c r="A19" s="548" t="s">
        <v>349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549"/>
      <c r="AZ19" s="549"/>
      <c r="BA19" s="549"/>
      <c r="BB19" s="549"/>
      <c r="BC19" s="54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</row>
    <row r="20" spans="1:114" ht="22.5" customHeight="1">
      <c r="A20" s="201" t="s">
        <v>387</v>
      </c>
      <c r="B20" s="202" t="s">
        <v>388</v>
      </c>
      <c r="C20" s="203"/>
      <c r="D20" s="203">
        <v>1</v>
      </c>
      <c r="E20" s="203"/>
      <c r="F20" s="203"/>
      <c r="G20" s="203"/>
      <c r="H20" s="203"/>
      <c r="I20" s="208">
        <v>3</v>
      </c>
      <c r="J20" s="369">
        <v>90</v>
      </c>
      <c r="K20" s="369">
        <v>8</v>
      </c>
      <c r="L20" s="204">
        <f aca="true" t="shared" si="7" ref="L20:O24">P20+U20+Z20+AE20+AJ20+AO20+AT20</f>
        <v>6</v>
      </c>
      <c r="M20" s="204">
        <f t="shared" si="7"/>
        <v>2</v>
      </c>
      <c r="N20" s="204">
        <f t="shared" si="7"/>
        <v>0</v>
      </c>
      <c r="O20" s="378">
        <f t="shared" si="7"/>
        <v>82</v>
      </c>
      <c r="P20" s="229" t="s">
        <v>111</v>
      </c>
      <c r="Q20" s="229" t="s">
        <v>417</v>
      </c>
      <c r="R20" s="229"/>
      <c r="S20" s="379">
        <f>T20*30-(P20+Q20+R20)</f>
        <v>82</v>
      </c>
      <c r="T20" s="229" t="s">
        <v>380</v>
      </c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32"/>
      <c r="AF20" s="232"/>
      <c r="AG20" s="232"/>
      <c r="AH20" s="232"/>
      <c r="AI20" s="232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32"/>
      <c r="AU20" s="232"/>
      <c r="AV20" s="232"/>
      <c r="AW20" s="232"/>
      <c r="AX20" s="232"/>
      <c r="AY20" s="229"/>
      <c r="AZ20" s="229"/>
      <c r="BA20" s="229"/>
      <c r="BB20" s="229"/>
      <c r="BC20" s="22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</row>
    <row r="21" spans="1:114" ht="22.5" customHeight="1">
      <c r="A21" s="201" t="s">
        <v>389</v>
      </c>
      <c r="B21" s="202" t="s">
        <v>390</v>
      </c>
      <c r="C21" s="203"/>
      <c r="D21" s="203">
        <v>2</v>
      </c>
      <c r="E21" s="203"/>
      <c r="F21" s="203"/>
      <c r="G21" s="203"/>
      <c r="H21" s="203"/>
      <c r="I21" s="208">
        <v>3</v>
      </c>
      <c r="J21" s="369">
        <v>90</v>
      </c>
      <c r="K21" s="369">
        <v>8</v>
      </c>
      <c r="L21" s="204">
        <f t="shared" si="7"/>
        <v>6</v>
      </c>
      <c r="M21" s="204">
        <f t="shared" si="7"/>
        <v>2</v>
      </c>
      <c r="N21" s="204">
        <f t="shared" si="7"/>
        <v>0</v>
      </c>
      <c r="O21" s="378">
        <f t="shared" si="7"/>
        <v>82</v>
      </c>
      <c r="P21" s="229"/>
      <c r="Q21" s="229"/>
      <c r="R21" s="229"/>
      <c r="S21" s="229"/>
      <c r="T21" s="229"/>
      <c r="U21" s="229" t="s">
        <v>111</v>
      </c>
      <c r="V21" s="229" t="s">
        <v>417</v>
      </c>
      <c r="W21" s="229"/>
      <c r="X21" s="379">
        <f>Y21*30-(U21+V21+W21)</f>
        <v>82</v>
      </c>
      <c r="Y21" s="229" t="s">
        <v>380</v>
      </c>
      <c r="Z21" s="229"/>
      <c r="AA21" s="229"/>
      <c r="AB21" s="229"/>
      <c r="AC21" s="229"/>
      <c r="AD21" s="229"/>
      <c r="AE21" s="232"/>
      <c r="AF21" s="232"/>
      <c r="AG21" s="232"/>
      <c r="AH21" s="232"/>
      <c r="AI21" s="232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32"/>
      <c r="AU21" s="232"/>
      <c r="AV21" s="232"/>
      <c r="AW21" s="232"/>
      <c r="AX21" s="232"/>
      <c r="AY21" s="229"/>
      <c r="AZ21" s="229"/>
      <c r="BA21" s="229"/>
      <c r="BB21" s="229"/>
      <c r="BC21" s="22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</row>
    <row r="22" spans="1:114" ht="35.25" customHeight="1">
      <c r="A22" s="201" t="s">
        <v>391</v>
      </c>
      <c r="B22" s="226" t="s">
        <v>393</v>
      </c>
      <c r="C22" s="203"/>
      <c r="D22" s="203">
        <v>4</v>
      </c>
      <c r="E22" s="203"/>
      <c r="F22" s="203"/>
      <c r="G22" s="203"/>
      <c r="H22" s="203"/>
      <c r="I22" s="208">
        <v>3</v>
      </c>
      <c r="J22" s="369">
        <v>90</v>
      </c>
      <c r="K22" s="369">
        <v>8</v>
      </c>
      <c r="L22" s="204">
        <f t="shared" si="7"/>
        <v>6</v>
      </c>
      <c r="M22" s="204">
        <f t="shared" si="7"/>
        <v>2</v>
      </c>
      <c r="N22" s="204">
        <f t="shared" si="7"/>
        <v>0</v>
      </c>
      <c r="O22" s="378">
        <f t="shared" si="7"/>
        <v>82</v>
      </c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 t="s">
        <v>111</v>
      </c>
      <c r="AF22" s="229" t="s">
        <v>417</v>
      </c>
      <c r="AG22" s="229"/>
      <c r="AH22" s="379">
        <f>AI22*30-(AE22+AF22+AG22)</f>
        <v>82</v>
      </c>
      <c r="AI22" s="229" t="s">
        <v>380</v>
      </c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32"/>
      <c r="AU22" s="232"/>
      <c r="AV22" s="232"/>
      <c r="AW22" s="232"/>
      <c r="AX22" s="232"/>
      <c r="AY22" s="229"/>
      <c r="AZ22" s="229"/>
      <c r="BA22" s="229"/>
      <c r="BB22" s="229"/>
      <c r="BC22" s="22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</row>
    <row r="23" spans="1:114" ht="22.5" customHeight="1">
      <c r="A23" s="201" t="s">
        <v>392</v>
      </c>
      <c r="B23" s="202" t="s">
        <v>394</v>
      </c>
      <c r="C23" s="203"/>
      <c r="D23" s="203">
        <v>3</v>
      </c>
      <c r="E23" s="203"/>
      <c r="F23" s="203"/>
      <c r="G23" s="203"/>
      <c r="H23" s="203"/>
      <c r="I23" s="208">
        <v>3</v>
      </c>
      <c r="J23" s="369">
        <v>90</v>
      </c>
      <c r="K23" s="369">
        <v>8</v>
      </c>
      <c r="L23" s="204">
        <f t="shared" si="7"/>
        <v>6</v>
      </c>
      <c r="M23" s="204">
        <f t="shared" si="7"/>
        <v>2</v>
      </c>
      <c r="N23" s="204">
        <f t="shared" si="7"/>
        <v>0</v>
      </c>
      <c r="O23" s="378">
        <f t="shared" si="7"/>
        <v>82</v>
      </c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 t="s">
        <v>111</v>
      </c>
      <c r="AA23" s="229" t="s">
        <v>417</v>
      </c>
      <c r="AB23" s="229"/>
      <c r="AC23" s="379">
        <f>AD23*30-(Z23+AA23+AB23)</f>
        <v>82</v>
      </c>
      <c r="AD23" s="229" t="s">
        <v>380</v>
      </c>
      <c r="AE23" s="232"/>
      <c r="AF23" s="232"/>
      <c r="AG23" s="232"/>
      <c r="AH23" s="232"/>
      <c r="AI23" s="232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32"/>
      <c r="AU23" s="232"/>
      <c r="AV23" s="232"/>
      <c r="AW23" s="232"/>
      <c r="AX23" s="232"/>
      <c r="AY23" s="229"/>
      <c r="AZ23" s="229"/>
      <c r="BA23" s="229"/>
      <c r="BB23" s="229"/>
      <c r="BC23" s="22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</row>
    <row r="24" spans="1:114" ht="39" customHeight="1" thickBot="1">
      <c r="A24" s="201" t="s">
        <v>395</v>
      </c>
      <c r="B24" s="226" t="s">
        <v>396</v>
      </c>
      <c r="C24" s="203"/>
      <c r="D24" s="203">
        <v>4</v>
      </c>
      <c r="E24" s="203"/>
      <c r="F24" s="203"/>
      <c r="G24" s="203"/>
      <c r="H24" s="203"/>
      <c r="I24" s="208">
        <v>3</v>
      </c>
      <c r="J24" s="369">
        <v>90</v>
      </c>
      <c r="K24" s="369">
        <v>8</v>
      </c>
      <c r="L24" s="204">
        <f t="shared" si="7"/>
        <v>6</v>
      </c>
      <c r="M24" s="204">
        <f t="shared" si="7"/>
        <v>2</v>
      </c>
      <c r="N24" s="204">
        <f t="shared" si="7"/>
        <v>0</v>
      </c>
      <c r="O24" s="378">
        <f t="shared" si="7"/>
        <v>82</v>
      </c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 t="s">
        <v>111</v>
      </c>
      <c r="AF24" s="229" t="s">
        <v>417</v>
      </c>
      <c r="AG24" s="229"/>
      <c r="AH24" s="379">
        <f>AI24*30-(AE24+AF24+AG24)</f>
        <v>82</v>
      </c>
      <c r="AI24" s="229" t="s">
        <v>380</v>
      </c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32"/>
      <c r="AU24" s="232"/>
      <c r="AV24" s="232"/>
      <c r="AW24" s="232"/>
      <c r="AX24" s="232"/>
      <c r="AY24" s="229"/>
      <c r="AZ24" s="229"/>
      <c r="BA24" s="229"/>
      <c r="BB24" s="229"/>
      <c r="BC24" s="22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</row>
    <row r="25" spans="1:114" ht="22.5" customHeight="1" thickBot="1" thickTop="1">
      <c r="A25" s="552" t="s">
        <v>353</v>
      </c>
      <c r="B25" s="553"/>
      <c r="C25" s="225"/>
      <c r="D25" s="225">
        <v>5</v>
      </c>
      <c r="E25" s="225">
        <f aca="true" t="shared" si="8" ref="E25:BC25">SUM(E20:E24)</f>
        <v>0</v>
      </c>
      <c r="F25" s="225">
        <f t="shared" si="8"/>
        <v>0</v>
      </c>
      <c r="G25" s="225">
        <f t="shared" si="8"/>
        <v>0</v>
      </c>
      <c r="H25" s="225">
        <f t="shared" si="8"/>
        <v>0</v>
      </c>
      <c r="I25" s="225">
        <f t="shared" si="8"/>
        <v>15</v>
      </c>
      <c r="J25" s="225">
        <f t="shared" si="8"/>
        <v>450</v>
      </c>
      <c r="K25" s="225">
        <f t="shared" si="8"/>
        <v>40</v>
      </c>
      <c r="L25" s="225">
        <f t="shared" si="8"/>
        <v>30</v>
      </c>
      <c r="M25" s="225">
        <f t="shared" si="8"/>
        <v>10</v>
      </c>
      <c r="N25" s="225">
        <f t="shared" si="8"/>
        <v>0</v>
      </c>
      <c r="O25" s="225">
        <f t="shared" si="8"/>
        <v>410</v>
      </c>
      <c r="P25" s="225">
        <f>P20+P21+P22+P23+P24</f>
        <v>6</v>
      </c>
      <c r="Q25" s="225">
        <f>Q20+Q21+Q22+Q23+Q24</f>
        <v>2</v>
      </c>
      <c r="R25" s="225">
        <f t="shared" si="8"/>
        <v>0</v>
      </c>
      <c r="S25" s="225">
        <f>S20+S21+S22+S23+S24</f>
        <v>82</v>
      </c>
      <c r="T25" s="225">
        <f>T20+T21+T22+T23+T24</f>
        <v>3</v>
      </c>
      <c r="U25" s="225">
        <f>U20+U21+U22+U23+U24</f>
        <v>6</v>
      </c>
      <c r="V25" s="225">
        <f>V20+V21+V22+V23+V24</f>
        <v>2</v>
      </c>
      <c r="W25" s="225">
        <f t="shared" si="8"/>
        <v>0</v>
      </c>
      <c r="X25" s="225">
        <f>X20+X21+X22+X23+X24</f>
        <v>82</v>
      </c>
      <c r="Y25" s="225">
        <f>Y20+Y21+Y22+Y23+Y24</f>
        <v>3</v>
      </c>
      <c r="Z25" s="225">
        <f>Z20+Z21+Z22+Z23+Z24</f>
        <v>6</v>
      </c>
      <c r="AA25" s="225">
        <f>AA20+AA21+AA22+AA23+AA24</f>
        <v>2</v>
      </c>
      <c r="AB25" s="225">
        <f t="shared" si="8"/>
        <v>0</v>
      </c>
      <c r="AC25" s="225">
        <f>AC20+AC21+AC22+AC23+AC24</f>
        <v>82</v>
      </c>
      <c r="AD25" s="225">
        <f>AD20+AD21+AD22+AD23+AD24</f>
        <v>3</v>
      </c>
      <c r="AE25" s="225">
        <f>AE20+AE21+AE22+AE23+AE24</f>
        <v>12</v>
      </c>
      <c r="AF25" s="225">
        <f>AF20+AF21+AF22+AF23+AF24</f>
        <v>4</v>
      </c>
      <c r="AG25" s="225">
        <f t="shared" si="8"/>
        <v>0</v>
      </c>
      <c r="AH25" s="225">
        <f>AH20+AH21+AH22+AH23+AH24</f>
        <v>164</v>
      </c>
      <c r="AI25" s="225">
        <f>AI20+AI21+AI22+AI23+AI24</f>
        <v>6</v>
      </c>
      <c r="AJ25" s="225">
        <f t="shared" si="8"/>
        <v>0</v>
      </c>
      <c r="AK25" s="225">
        <f t="shared" si="8"/>
        <v>0</v>
      </c>
      <c r="AL25" s="225">
        <f t="shared" si="8"/>
        <v>0</v>
      </c>
      <c r="AM25" s="225"/>
      <c r="AN25" s="225">
        <f t="shared" si="8"/>
        <v>0</v>
      </c>
      <c r="AO25" s="225">
        <f t="shared" si="8"/>
        <v>0</v>
      </c>
      <c r="AP25" s="225">
        <f t="shared" si="8"/>
        <v>0</v>
      </c>
      <c r="AQ25" s="225">
        <f t="shared" si="8"/>
        <v>0</v>
      </c>
      <c r="AR25" s="225"/>
      <c r="AS25" s="225">
        <f t="shared" si="8"/>
        <v>0</v>
      </c>
      <c r="AT25" s="345">
        <f t="shared" si="8"/>
        <v>0</v>
      </c>
      <c r="AU25" s="345">
        <f t="shared" si="8"/>
        <v>0</v>
      </c>
      <c r="AV25" s="345">
        <f t="shared" si="8"/>
        <v>0</v>
      </c>
      <c r="AW25" s="345"/>
      <c r="AX25" s="345">
        <f t="shared" si="8"/>
        <v>0</v>
      </c>
      <c r="AY25" s="225">
        <f t="shared" si="8"/>
        <v>0</v>
      </c>
      <c r="AZ25" s="225">
        <f t="shared" si="8"/>
        <v>0</v>
      </c>
      <c r="BA25" s="225">
        <f t="shared" si="8"/>
        <v>0</v>
      </c>
      <c r="BB25" s="225"/>
      <c r="BC25" s="225">
        <f t="shared" si="8"/>
        <v>0</v>
      </c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</row>
    <row r="26" spans="1:114" ht="22.5" customHeight="1" thickTop="1">
      <c r="A26" s="548" t="s">
        <v>366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69"/>
      <c r="N26" s="569"/>
      <c r="O26" s="56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549"/>
      <c r="AR26" s="549"/>
      <c r="AS26" s="549"/>
      <c r="AT26" s="549"/>
      <c r="AU26" s="549"/>
      <c r="AV26" s="549"/>
      <c r="AW26" s="549"/>
      <c r="AX26" s="549"/>
      <c r="AY26" s="549"/>
      <c r="AZ26" s="549"/>
      <c r="BA26" s="549"/>
      <c r="BB26" s="549"/>
      <c r="BC26" s="54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</row>
    <row r="27" spans="1:114" ht="45.75" customHeight="1">
      <c r="A27" s="201" t="s">
        <v>400</v>
      </c>
      <c r="B27" s="363" t="s">
        <v>408</v>
      </c>
      <c r="C27" s="205"/>
      <c r="D27" s="205">
        <v>5.6</v>
      </c>
      <c r="E27" s="205"/>
      <c r="F27" s="205"/>
      <c r="G27" s="205"/>
      <c r="H27" s="205"/>
      <c r="I27" s="347">
        <v>6</v>
      </c>
      <c r="J27" s="347">
        <f>SUM(K27,O27)</f>
        <v>180</v>
      </c>
      <c r="K27" s="370">
        <v>18</v>
      </c>
      <c r="L27" s="206">
        <v>10</v>
      </c>
      <c r="M27" s="206">
        <f>Q27+V27+AA27+AF27+AK27+AP27+AU27</f>
        <v>8</v>
      </c>
      <c r="N27" s="206">
        <f>R27+W27+AB27+AG27+AL27+AQ27+AV27</f>
        <v>0</v>
      </c>
      <c r="O27" s="388">
        <f>S27+X27+AC27+AH27+AM27+AR27+AW27</f>
        <v>162</v>
      </c>
      <c r="P27" s="383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3"/>
      <c r="AF27" s="233"/>
      <c r="AG27" s="233"/>
      <c r="AH27" s="233"/>
      <c r="AI27" s="233"/>
      <c r="AJ27" s="230" t="s">
        <v>111</v>
      </c>
      <c r="AK27" s="230" t="s">
        <v>399</v>
      </c>
      <c r="AL27" s="230"/>
      <c r="AM27" s="230">
        <f>AN27*30-(AJ27+AK27+AL27)</f>
        <v>80</v>
      </c>
      <c r="AN27" s="230" t="s">
        <v>380</v>
      </c>
      <c r="AO27" s="230" t="s">
        <v>399</v>
      </c>
      <c r="AP27" s="230" t="s">
        <v>399</v>
      </c>
      <c r="AQ27" s="230"/>
      <c r="AR27" s="230" t="s">
        <v>416</v>
      </c>
      <c r="AS27" s="230" t="s">
        <v>380</v>
      </c>
      <c r="AT27" s="233"/>
      <c r="AU27" s="233"/>
      <c r="AV27" s="233"/>
      <c r="AW27" s="233"/>
      <c r="AX27" s="233"/>
      <c r="AY27" s="230"/>
      <c r="AZ27" s="230"/>
      <c r="BA27" s="230"/>
      <c r="BB27" s="230"/>
      <c r="BC27" s="230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</row>
    <row r="28" spans="1:114" ht="38.25" customHeight="1">
      <c r="A28" s="201" t="s">
        <v>401</v>
      </c>
      <c r="B28" s="363" t="s">
        <v>409</v>
      </c>
      <c r="C28" s="357"/>
      <c r="D28" s="357"/>
      <c r="E28" s="357"/>
      <c r="F28" s="357"/>
      <c r="G28" s="357"/>
      <c r="H28" s="357"/>
      <c r="I28" s="358"/>
      <c r="J28" s="371"/>
      <c r="K28" s="371"/>
      <c r="L28" s="359"/>
      <c r="M28" s="359"/>
      <c r="N28" s="359"/>
      <c r="O28" s="359"/>
      <c r="P28" s="384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1"/>
      <c r="AF28" s="361"/>
      <c r="AG28" s="361"/>
      <c r="AH28" s="361"/>
      <c r="AI28" s="361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1"/>
      <c r="AU28" s="361"/>
      <c r="AV28" s="361"/>
      <c r="AW28" s="361"/>
      <c r="AX28" s="361"/>
      <c r="AY28" s="360"/>
      <c r="AZ28" s="360"/>
      <c r="BA28" s="360"/>
      <c r="BB28" s="360"/>
      <c r="BC28" s="360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</row>
    <row r="29" spans="1:114" ht="24" customHeight="1">
      <c r="A29" s="201" t="s">
        <v>406</v>
      </c>
      <c r="B29" s="363" t="s">
        <v>414</v>
      </c>
      <c r="C29" s="348"/>
      <c r="D29" s="348"/>
      <c r="E29" s="348"/>
      <c r="F29" s="348"/>
      <c r="G29" s="348"/>
      <c r="H29" s="348"/>
      <c r="I29" s="349"/>
      <c r="J29" s="349"/>
      <c r="K29" s="372"/>
      <c r="L29" s="350"/>
      <c r="M29" s="350"/>
      <c r="N29" s="350"/>
      <c r="O29" s="350"/>
      <c r="P29" s="385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2"/>
      <c r="AF29" s="352"/>
      <c r="AG29" s="352"/>
      <c r="AH29" s="352"/>
      <c r="AI29" s="352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2"/>
      <c r="AU29" s="352"/>
      <c r="AV29" s="352"/>
      <c r="AW29" s="352"/>
      <c r="AX29" s="352"/>
      <c r="AY29" s="351"/>
      <c r="AZ29" s="351"/>
      <c r="BA29" s="351"/>
      <c r="BB29" s="351"/>
      <c r="BC29" s="351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</row>
    <row r="30" spans="1:114" ht="22.5" customHeight="1">
      <c r="A30" s="201" t="s">
        <v>402</v>
      </c>
      <c r="B30" s="226" t="s">
        <v>410</v>
      </c>
      <c r="C30" s="205"/>
      <c r="D30" s="205">
        <v>5</v>
      </c>
      <c r="E30" s="205"/>
      <c r="F30" s="205"/>
      <c r="G30" s="205"/>
      <c r="H30" s="205"/>
      <c r="I30" s="347">
        <v>5</v>
      </c>
      <c r="J30" s="347">
        <f>SUM(K30,O30)</f>
        <v>150</v>
      </c>
      <c r="K30" s="370">
        <v>14</v>
      </c>
      <c r="L30" s="206">
        <v>8</v>
      </c>
      <c r="M30" s="206">
        <f>Q30+V30+AA30+AF30+AK30+AP30+AU30</f>
        <v>6</v>
      </c>
      <c r="N30" s="206">
        <f>R30+W30+AB30+AG30+AL30+AQ30+AV30</f>
        <v>0</v>
      </c>
      <c r="O30" s="388">
        <f>S30+X30+AC30+AH30+AM30+AR30+AW30</f>
        <v>136</v>
      </c>
      <c r="P30" s="383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3"/>
      <c r="AF30" s="233"/>
      <c r="AG30" s="233"/>
      <c r="AH30" s="233"/>
      <c r="AI30" s="233"/>
      <c r="AJ30" s="230" t="s">
        <v>382</v>
      </c>
      <c r="AK30" s="230" t="s">
        <v>111</v>
      </c>
      <c r="AL30" s="230"/>
      <c r="AM30" s="230">
        <f>AN30*30-(AJ30+AK30+AL30)</f>
        <v>136</v>
      </c>
      <c r="AN30" s="230" t="s">
        <v>97</v>
      </c>
      <c r="AO30" s="230"/>
      <c r="AP30" s="230"/>
      <c r="AQ30" s="230"/>
      <c r="AR30" s="230"/>
      <c r="AS30" s="230"/>
      <c r="AT30" s="233"/>
      <c r="AU30" s="233"/>
      <c r="AV30" s="233"/>
      <c r="AW30" s="233"/>
      <c r="AX30" s="233"/>
      <c r="AY30" s="230"/>
      <c r="AZ30" s="230"/>
      <c r="BA30" s="230"/>
      <c r="BB30" s="230"/>
      <c r="BC30" s="230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</row>
    <row r="31" spans="1:114" ht="39" customHeight="1">
      <c r="A31" s="201" t="s">
        <v>403</v>
      </c>
      <c r="B31" s="226" t="s">
        <v>411</v>
      </c>
      <c r="C31" s="357"/>
      <c r="D31" s="357"/>
      <c r="E31" s="357"/>
      <c r="F31" s="357"/>
      <c r="G31" s="357"/>
      <c r="H31" s="357"/>
      <c r="I31" s="358"/>
      <c r="J31" s="371"/>
      <c r="K31" s="371"/>
      <c r="L31" s="350"/>
      <c r="M31" s="350"/>
      <c r="N31" s="350"/>
      <c r="O31" s="350"/>
      <c r="P31" s="384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1"/>
      <c r="AF31" s="361"/>
      <c r="AG31" s="361"/>
      <c r="AH31" s="361"/>
      <c r="AI31" s="361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1"/>
      <c r="AU31" s="361"/>
      <c r="AV31" s="361"/>
      <c r="AW31" s="361"/>
      <c r="AX31" s="361"/>
      <c r="AY31" s="360"/>
      <c r="AZ31" s="360"/>
      <c r="BA31" s="360"/>
      <c r="BB31" s="360"/>
      <c r="BC31" s="360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</row>
    <row r="32" spans="1:114" ht="42" customHeight="1">
      <c r="A32" s="201" t="s">
        <v>404</v>
      </c>
      <c r="B32" s="226" t="s">
        <v>412</v>
      </c>
      <c r="C32" s="205"/>
      <c r="D32" s="205">
        <v>6</v>
      </c>
      <c r="E32" s="205"/>
      <c r="F32" s="205"/>
      <c r="G32" s="205"/>
      <c r="H32" s="205"/>
      <c r="I32" s="347">
        <v>4</v>
      </c>
      <c r="J32" s="347">
        <f>SUM(K32,O32)</f>
        <v>120</v>
      </c>
      <c r="K32" s="370">
        <v>12</v>
      </c>
      <c r="L32" s="370">
        <v>6</v>
      </c>
      <c r="M32" s="370">
        <f>Q32+V32+AA32+AF32+AK32+AP32+AU32</f>
        <v>6</v>
      </c>
      <c r="N32" s="370"/>
      <c r="O32" s="370">
        <f>S32+X32+AC32+AH32+AM32+AR32+AW32</f>
        <v>108</v>
      </c>
      <c r="P32" s="383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3"/>
      <c r="AF32" s="233"/>
      <c r="AG32" s="233"/>
      <c r="AH32" s="233"/>
      <c r="AI32" s="233"/>
      <c r="AJ32" s="230"/>
      <c r="AK32" s="230"/>
      <c r="AL32" s="230"/>
      <c r="AM32" s="230"/>
      <c r="AN32" s="230"/>
      <c r="AO32" s="230" t="s">
        <v>111</v>
      </c>
      <c r="AP32" s="230" t="s">
        <v>111</v>
      </c>
      <c r="AQ32" s="230"/>
      <c r="AR32" s="230">
        <f>AS32*30-(AO32+AP32+AQ32)</f>
        <v>108</v>
      </c>
      <c r="AS32" s="230" t="s">
        <v>399</v>
      </c>
      <c r="AT32" s="233"/>
      <c r="AU32" s="233"/>
      <c r="AV32" s="233"/>
      <c r="AW32" s="233"/>
      <c r="AX32" s="233"/>
      <c r="AY32" s="230"/>
      <c r="AZ32" s="230"/>
      <c r="BA32" s="230"/>
      <c r="BB32" s="230"/>
      <c r="BC32" s="230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</row>
    <row r="33" spans="1:114" ht="36" customHeight="1">
      <c r="A33" s="207" t="s">
        <v>405</v>
      </c>
      <c r="B33" s="226" t="s">
        <v>424</v>
      </c>
      <c r="C33" s="358"/>
      <c r="D33" s="357"/>
      <c r="E33" s="357"/>
      <c r="F33" s="357"/>
      <c r="G33" s="357"/>
      <c r="H33" s="357"/>
      <c r="I33" s="358"/>
      <c r="J33" s="371"/>
      <c r="K33" s="371"/>
      <c r="L33" s="371"/>
      <c r="M33" s="371"/>
      <c r="N33" s="371"/>
      <c r="O33" s="371"/>
      <c r="P33" s="38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62"/>
      <c r="AF33" s="362"/>
      <c r="AG33" s="362"/>
      <c r="AH33" s="362"/>
      <c r="AI33" s="362"/>
      <c r="AJ33" s="357"/>
      <c r="AK33" s="357"/>
      <c r="AL33" s="357"/>
      <c r="AM33" s="357"/>
      <c r="AN33" s="357"/>
      <c r="AO33" s="357"/>
      <c r="AP33" s="357"/>
      <c r="AQ33" s="357"/>
      <c r="AR33" s="360"/>
      <c r="AS33" s="357"/>
      <c r="AT33" s="362"/>
      <c r="AU33" s="362"/>
      <c r="AV33" s="362"/>
      <c r="AW33" s="362"/>
      <c r="AX33" s="362"/>
      <c r="AY33" s="357"/>
      <c r="AZ33" s="357"/>
      <c r="BA33" s="357"/>
      <c r="BB33" s="357"/>
      <c r="BC33" s="357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</row>
    <row r="34" spans="1:114" ht="22.5" customHeight="1" thickBot="1">
      <c r="A34" s="207" t="s">
        <v>407</v>
      </c>
      <c r="B34" s="202" t="s">
        <v>413</v>
      </c>
      <c r="C34" s="353"/>
      <c r="D34" s="354"/>
      <c r="E34" s="354"/>
      <c r="F34" s="354"/>
      <c r="G34" s="354"/>
      <c r="H34" s="354"/>
      <c r="I34" s="353"/>
      <c r="J34" s="355"/>
      <c r="K34" s="355"/>
      <c r="L34" s="355"/>
      <c r="M34" s="355"/>
      <c r="N34" s="355"/>
      <c r="O34" s="355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6"/>
      <c r="AF34" s="356"/>
      <c r="AG34" s="356"/>
      <c r="AH34" s="356"/>
      <c r="AI34" s="356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6"/>
      <c r="AU34" s="356"/>
      <c r="AV34" s="356"/>
      <c r="AW34" s="356"/>
      <c r="AX34" s="356"/>
      <c r="AY34" s="354"/>
      <c r="AZ34" s="354"/>
      <c r="BA34" s="354"/>
      <c r="BB34" s="354"/>
      <c r="BC34" s="354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</row>
    <row r="35" spans="1:114" ht="44.25" customHeight="1" thickBot="1" thickTop="1">
      <c r="A35" s="564" t="s">
        <v>372</v>
      </c>
      <c r="B35" s="565"/>
      <c r="C35" s="225"/>
      <c r="D35" s="225">
        <v>4</v>
      </c>
      <c r="E35" s="225">
        <f aca="true" t="shared" si="9" ref="E35:BC35">SUM(E27:E34)</f>
        <v>0</v>
      </c>
      <c r="F35" s="225">
        <f t="shared" si="9"/>
        <v>0</v>
      </c>
      <c r="G35" s="225">
        <f t="shared" si="9"/>
        <v>0</v>
      </c>
      <c r="H35" s="225">
        <f t="shared" si="9"/>
        <v>0</v>
      </c>
      <c r="I35" s="225">
        <f t="shared" si="9"/>
        <v>15</v>
      </c>
      <c r="J35" s="225">
        <f>SUM(J27:J34)</f>
        <v>450</v>
      </c>
      <c r="K35" s="225">
        <f t="shared" si="9"/>
        <v>44</v>
      </c>
      <c r="L35" s="225">
        <f t="shared" si="9"/>
        <v>24</v>
      </c>
      <c r="M35" s="386">
        <f t="shared" si="9"/>
        <v>20</v>
      </c>
      <c r="N35" s="225">
        <f t="shared" si="9"/>
        <v>0</v>
      </c>
      <c r="O35" s="225">
        <f t="shared" si="9"/>
        <v>406</v>
      </c>
      <c r="P35" s="225">
        <f t="shared" si="9"/>
        <v>0</v>
      </c>
      <c r="Q35" s="225">
        <f t="shared" si="9"/>
        <v>0</v>
      </c>
      <c r="R35" s="225">
        <f t="shared" si="9"/>
        <v>0</v>
      </c>
      <c r="S35" s="225">
        <f t="shared" si="9"/>
        <v>0</v>
      </c>
      <c r="T35" s="225">
        <f t="shared" si="9"/>
        <v>0</v>
      </c>
      <c r="U35" s="225">
        <f t="shared" si="9"/>
        <v>0</v>
      </c>
      <c r="V35" s="225">
        <f t="shared" si="9"/>
        <v>0</v>
      </c>
      <c r="W35" s="225">
        <f t="shared" si="9"/>
        <v>0</v>
      </c>
      <c r="X35" s="225">
        <f t="shared" si="9"/>
        <v>0</v>
      </c>
      <c r="Y35" s="225">
        <f t="shared" si="9"/>
        <v>0</v>
      </c>
      <c r="Z35" s="225">
        <f t="shared" si="9"/>
        <v>0</v>
      </c>
      <c r="AA35" s="225">
        <f t="shared" si="9"/>
        <v>0</v>
      </c>
      <c r="AB35" s="225">
        <f t="shared" si="9"/>
        <v>0</v>
      </c>
      <c r="AC35" s="225">
        <f t="shared" si="9"/>
        <v>0</v>
      </c>
      <c r="AD35" s="225">
        <f t="shared" si="9"/>
        <v>0</v>
      </c>
      <c r="AE35" s="225">
        <f t="shared" si="9"/>
        <v>0</v>
      </c>
      <c r="AF35" s="225">
        <f t="shared" si="9"/>
        <v>0</v>
      </c>
      <c r="AG35" s="225">
        <f t="shared" si="9"/>
        <v>0</v>
      </c>
      <c r="AH35" s="225"/>
      <c r="AI35" s="225">
        <f t="shared" si="9"/>
        <v>0</v>
      </c>
      <c r="AJ35" s="225">
        <f>AJ27+AJ30+AJ32</f>
        <v>14</v>
      </c>
      <c r="AK35" s="225">
        <f>AK27+AK30+AK32</f>
        <v>10</v>
      </c>
      <c r="AL35" s="225">
        <f t="shared" si="9"/>
        <v>0</v>
      </c>
      <c r="AM35" s="225">
        <f>AM27+AM30+AM32</f>
        <v>216</v>
      </c>
      <c r="AN35" s="225">
        <f>AN27+AN30+AN32</f>
        <v>8</v>
      </c>
      <c r="AO35" s="225">
        <f>AO27+AO30+AO32</f>
        <v>10</v>
      </c>
      <c r="AP35" s="225">
        <f>AP27+AP30+AP32</f>
        <v>10</v>
      </c>
      <c r="AQ35" s="225">
        <f t="shared" si="9"/>
        <v>0</v>
      </c>
      <c r="AR35" s="225">
        <f>AR27+AR30+AR32</f>
        <v>190</v>
      </c>
      <c r="AS35" s="225">
        <f>AS27+AS30+AS32</f>
        <v>7</v>
      </c>
      <c r="AT35" s="345">
        <f t="shared" si="9"/>
        <v>0</v>
      </c>
      <c r="AU35" s="345">
        <f t="shared" si="9"/>
        <v>0</v>
      </c>
      <c r="AV35" s="345">
        <f t="shared" si="9"/>
        <v>0</v>
      </c>
      <c r="AW35" s="345"/>
      <c r="AX35" s="345">
        <f t="shared" si="9"/>
        <v>0</v>
      </c>
      <c r="AY35" s="225">
        <f t="shared" si="9"/>
        <v>0</v>
      </c>
      <c r="AZ35" s="225">
        <f t="shared" si="9"/>
        <v>0</v>
      </c>
      <c r="BA35" s="225">
        <f t="shared" si="9"/>
        <v>0</v>
      </c>
      <c r="BB35" s="225"/>
      <c r="BC35" s="225">
        <f t="shared" si="9"/>
        <v>0</v>
      </c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</row>
    <row r="36" spans="1:114" s="240" customFormat="1" ht="22.5" customHeight="1" thickBot="1" thickTop="1">
      <c r="A36" s="552" t="s">
        <v>344</v>
      </c>
      <c r="B36" s="553"/>
      <c r="C36" s="373"/>
      <c r="D36" s="373">
        <v>9</v>
      </c>
      <c r="E36" s="373">
        <f>SUM(E20:E34)</f>
        <v>0</v>
      </c>
      <c r="F36" s="373">
        <f>SUM(F20:F34)</f>
        <v>0</v>
      </c>
      <c r="G36" s="373">
        <f>SUM(G20:G34)</f>
        <v>0</v>
      </c>
      <c r="H36" s="373"/>
      <c r="I36" s="373">
        <f>I25+I35</f>
        <v>30</v>
      </c>
      <c r="J36" s="381">
        <f>J25+J35</f>
        <v>900</v>
      </c>
      <c r="K36" s="381">
        <f>K25+K35</f>
        <v>84</v>
      </c>
      <c r="L36" s="381">
        <f>L25+L35</f>
        <v>54</v>
      </c>
      <c r="M36" s="381">
        <f>M25+M35</f>
        <v>30</v>
      </c>
      <c r="N36" s="381">
        <f>N25+N35</f>
        <v>0</v>
      </c>
      <c r="O36" s="381">
        <f>O25+O35</f>
        <v>816</v>
      </c>
      <c r="P36" s="381">
        <f>P25+P35</f>
        <v>6</v>
      </c>
      <c r="Q36" s="381">
        <f>Q25+Q35</f>
        <v>2</v>
      </c>
      <c r="R36" s="373">
        <f aca="true" t="shared" si="10" ref="P36:AG36">SUM(R20:R34)</f>
        <v>0</v>
      </c>
      <c r="S36" s="381">
        <f>S25+S35</f>
        <v>82</v>
      </c>
      <c r="T36" s="381">
        <f>T25+T35</f>
        <v>3</v>
      </c>
      <c r="U36" s="381">
        <f>U25+U35</f>
        <v>6</v>
      </c>
      <c r="V36" s="381">
        <f>V25+V35</f>
        <v>2</v>
      </c>
      <c r="W36" s="381">
        <f>W25+W35</f>
        <v>0</v>
      </c>
      <c r="X36" s="381">
        <f>X25+X35</f>
        <v>82</v>
      </c>
      <c r="Y36" s="381">
        <f>Y25+Y35</f>
        <v>3</v>
      </c>
      <c r="Z36" s="381">
        <f>Z25+Z35</f>
        <v>6</v>
      </c>
      <c r="AA36" s="381">
        <f>AA25+AA35</f>
        <v>2</v>
      </c>
      <c r="AB36" s="381">
        <f>AB25+AB35</f>
        <v>0</v>
      </c>
      <c r="AC36" s="381">
        <f>AC25+AC35</f>
        <v>82</v>
      </c>
      <c r="AD36" s="381">
        <f>AD25+AD35</f>
        <v>3</v>
      </c>
      <c r="AE36" s="381">
        <f>AE25+AE35</f>
        <v>12</v>
      </c>
      <c r="AF36" s="381">
        <f>AF25+AF35</f>
        <v>4</v>
      </c>
      <c r="AG36" s="381">
        <f>AG25+AG35</f>
        <v>0</v>
      </c>
      <c r="AH36" s="381">
        <f>AH25+AH35</f>
        <v>164</v>
      </c>
      <c r="AI36" s="381">
        <f>AI25+AI35</f>
        <v>6</v>
      </c>
      <c r="AJ36" s="381">
        <f>AJ25+AJ35</f>
        <v>14</v>
      </c>
      <c r="AK36" s="381">
        <f>AK25+AK35</f>
        <v>10</v>
      </c>
      <c r="AL36" s="373"/>
      <c r="AM36" s="381">
        <f>AM25+AM35</f>
        <v>216</v>
      </c>
      <c r="AN36" s="381">
        <f>AN25+AN35</f>
        <v>8</v>
      </c>
      <c r="AO36" s="381">
        <f>AO25+AO35</f>
        <v>10</v>
      </c>
      <c r="AP36" s="381">
        <f>AP25+AP35</f>
        <v>10</v>
      </c>
      <c r="AQ36" s="381">
        <f>AQ25+AQ35</f>
        <v>0</v>
      </c>
      <c r="AR36" s="381">
        <f>AR25+AR35</f>
        <v>190</v>
      </c>
      <c r="AS36" s="381">
        <f>AS25+AS35</f>
        <v>7</v>
      </c>
      <c r="AT36" s="381">
        <f>AT25+AT35</f>
        <v>0</v>
      </c>
      <c r="AU36" s="381">
        <f>AU25+AU35</f>
        <v>0</v>
      </c>
      <c r="AV36" s="381">
        <f>AV25+AV35</f>
        <v>0</v>
      </c>
      <c r="AW36" s="381">
        <f>AW25+AW35</f>
        <v>0</v>
      </c>
      <c r="AX36" s="381">
        <f>AX25+AX35</f>
        <v>0</v>
      </c>
      <c r="AY36" s="373">
        <f aca="true" t="shared" si="11" ref="AT36:BC36">SUM(AY20:AY34)</f>
        <v>0</v>
      </c>
      <c r="AZ36" s="373">
        <f t="shared" si="11"/>
        <v>0</v>
      </c>
      <c r="BA36" s="373">
        <f t="shared" si="11"/>
        <v>0</v>
      </c>
      <c r="BB36" s="373"/>
      <c r="BC36" s="373">
        <f t="shared" si="11"/>
        <v>0</v>
      </c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</row>
    <row r="37" spans="1:114" ht="22.5" customHeight="1" thickTop="1">
      <c r="A37" s="562" t="s">
        <v>350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  <c r="AO37" s="563"/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</row>
    <row r="38" spans="1:114" ht="22.5" customHeight="1" thickBot="1">
      <c r="A38" s="212" t="s">
        <v>397</v>
      </c>
      <c r="B38" s="228" t="s">
        <v>398</v>
      </c>
      <c r="C38" s="213"/>
      <c r="D38" s="213">
        <v>7</v>
      </c>
      <c r="E38" s="213"/>
      <c r="F38" s="213"/>
      <c r="G38" s="213"/>
      <c r="H38" s="213"/>
      <c r="I38" s="208">
        <v>3</v>
      </c>
      <c r="J38" s="607">
        <f>SUM(K38,O38)</f>
        <v>90</v>
      </c>
      <c r="K38" s="608">
        <f>SUM(L38:N38)</f>
        <v>8</v>
      </c>
      <c r="L38" s="609">
        <f>P38+U38+Z38+AE38+AJ38+AO38+AT38</f>
        <v>0</v>
      </c>
      <c r="M38" s="609">
        <f>Q38+V38+AA38+AF38+AK38+AP38+AU38</f>
        <v>8</v>
      </c>
      <c r="N38" s="609">
        <f>R38+W38+AB38+AG38+AL38+AQ38+AV38</f>
        <v>0</v>
      </c>
      <c r="O38" s="610">
        <f>S38+X38+AC38+AH38+AM38+AR38+AW38</f>
        <v>82</v>
      </c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34"/>
      <c r="AF38" s="234"/>
      <c r="AG38" s="234"/>
      <c r="AH38" s="234"/>
      <c r="AI38" s="23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34"/>
      <c r="AU38" s="234">
        <v>8</v>
      </c>
      <c r="AV38" s="234"/>
      <c r="AW38" s="234">
        <v>82</v>
      </c>
      <c r="AX38" s="234">
        <v>3</v>
      </c>
      <c r="AY38" s="214"/>
      <c r="AZ38" s="214"/>
      <c r="BA38" s="214"/>
      <c r="BB38" s="214"/>
      <c r="BC38" s="214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</row>
    <row r="39" spans="1:114" ht="22.5" customHeight="1" thickBot="1" thickTop="1">
      <c r="A39" s="552" t="s">
        <v>354</v>
      </c>
      <c r="B39" s="553"/>
      <c r="C39" s="210"/>
      <c r="D39" s="211">
        <v>1</v>
      </c>
      <c r="E39" s="210">
        <f>SUM(E38:E38)</f>
        <v>0</v>
      </c>
      <c r="F39" s="210">
        <f>SUM(F38:F38)</f>
        <v>0</v>
      </c>
      <c r="G39" s="210">
        <f>SUM(G38:G38)</f>
        <v>0</v>
      </c>
      <c r="H39" s="210"/>
      <c r="I39" s="210">
        <f aca="true" t="shared" si="12" ref="I39:AG39">SUM(I38:I38)</f>
        <v>3</v>
      </c>
      <c r="J39" s="210">
        <f t="shared" si="12"/>
        <v>90</v>
      </c>
      <c r="K39" s="210">
        <f t="shared" si="12"/>
        <v>8</v>
      </c>
      <c r="L39" s="210">
        <f t="shared" si="12"/>
        <v>0</v>
      </c>
      <c r="M39" s="210">
        <f t="shared" si="12"/>
        <v>8</v>
      </c>
      <c r="N39" s="210">
        <f t="shared" si="12"/>
        <v>0</v>
      </c>
      <c r="O39" s="210">
        <f t="shared" si="12"/>
        <v>82</v>
      </c>
      <c r="P39" s="210">
        <f t="shared" si="12"/>
        <v>0</v>
      </c>
      <c r="Q39" s="210">
        <f t="shared" si="12"/>
        <v>0</v>
      </c>
      <c r="R39" s="210">
        <f t="shared" si="12"/>
        <v>0</v>
      </c>
      <c r="S39" s="210">
        <f t="shared" si="12"/>
        <v>0</v>
      </c>
      <c r="T39" s="210">
        <f t="shared" si="12"/>
        <v>0</v>
      </c>
      <c r="U39" s="210">
        <f t="shared" si="12"/>
        <v>0</v>
      </c>
      <c r="V39" s="210">
        <f t="shared" si="12"/>
        <v>0</v>
      </c>
      <c r="W39" s="210">
        <f t="shared" si="12"/>
        <v>0</v>
      </c>
      <c r="X39" s="210">
        <f t="shared" si="12"/>
        <v>0</v>
      </c>
      <c r="Y39" s="210">
        <f t="shared" si="12"/>
        <v>0</v>
      </c>
      <c r="Z39" s="210">
        <f t="shared" si="12"/>
        <v>0</v>
      </c>
      <c r="AA39" s="210">
        <f t="shared" si="12"/>
        <v>0</v>
      </c>
      <c r="AB39" s="210">
        <f t="shared" si="12"/>
        <v>0</v>
      </c>
      <c r="AC39" s="210">
        <f t="shared" si="12"/>
        <v>0</v>
      </c>
      <c r="AD39" s="210">
        <f t="shared" si="12"/>
        <v>0</v>
      </c>
      <c r="AE39" s="210">
        <f t="shared" si="12"/>
        <v>0</v>
      </c>
      <c r="AF39" s="210">
        <f t="shared" si="12"/>
        <v>0</v>
      </c>
      <c r="AG39" s="210">
        <f t="shared" si="12"/>
        <v>0</v>
      </c>
      <c r="AH39" s="210"/>
      <c r="AI39" s="210">
        <f>SUM(AI38:AI38)</f>
        <v>0</v>
      </c>
      <c r="AJ39" s="210">
        <f>SUM(AJ38:AJ38)</f>
        <v>0</v>
      </c>
      <c r="AK39" s="210">
        <f>SUM(AK38:AK38)</f>
        <v>0</v>
      </c>
      <c r="AL39" s="210">
        <f>SUM(AL38:AL38)</f>
        <v>0</v>
      </c>
      <c r="AM39" s="210"/>
      <c r="AN39" s="210">
        <f>SUM(AN38:AN38)</f>
        <v>0</v>
      </c>
      <c r="AO39" s="210">
        <f>SUM(AO38:AO38)</f>
        <v>0</v>
      </c>
      <c r="AP39" s="210">
        <f>SUM(AP38:AP38)</f>
        <v>0</v>
      </c>
      <c r="AQ39" s="210">
        <f>SUM(AQ38:AQ38)</f>
        <v>0</v>
      </c>
      <c r="AR39" s="210"/>
      <c r="AS39" s="210">
        <f>SUM(AS38:AS38)</f>
        <v>0</v>
      </c>
      <c r="AT39" s="346">
        <f>SUM(AT38:AT38)</f>
        <v>0</v>
      </c>
      <c r="AU39" s="346">
        <f>SUM(AU38:AU38)</f>
        <v>8</v>
      </c>
      <c r="AV39" s="346">
        <f>SUM(AV38:AV38)</f>
        <v>0</v>
      </c>
      <c r="AW39" s="346">
        <v>82</v>
      </c>
      <c r="AX39" s="346">
        <f>SUM(AX38:AX38)</f>
        <v>3</v>
      </c>
      <c r="AY39" s="210">
        <f>SUM(AY38:AY38)</f>
        <v>0</v>
      </c>
      <c r="AZ39" s="210">
        <f>SUM(AZ38:AZ38)</f>
        <v>0</v>
      </c>
      <c r="BA39" s="210">
        <f>SUM(BA38:BA38)</f>
        <v>0</v>
      </c>
      <c r="BB39" s="210"/>
      <c r="BC39" s="210">
        <f>SUM(BC38:BC38)</f>
        <v>0</v>
      </c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</row>
    <row r="40" spans="1:114" ht="22.5" customHeight="1" hidden="1" thickTop="1">
      <c r="A40" s="562" t="s">
        <v>351</v>
      </c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</row>
    <row r="41" spans="1:114" ht="22.5" customHeight="1" hidden="1">
      <c r="A41" s="212"/>
      <c r="B41" s="228"/>
      <c r="C41" s="213"/>
      <c r="D41" s="213"/>
      <c r="E41" s="213"/>
      <c r="F41" s="213"/>
      <c r="G41" s="213"/>
      <c r="H41" s="213"/>
      <c r="I41" s="208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34"/>
      <c r="AF41" s="234"/>
      <c r="AG41" s="234"/>
      <c r="AH41" s="234"/>
      <c r="AI41" s="23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34"/>
      <c r="AU41" s="234"/>
      <c r="AV41" s="234"/>
      <c r="AW41" s="234"/>
      <c r="AX41" s="234"/>
      <c r="AY41" s="214"/>
      <c r="AZ41" s="214"/>
      <c r="BA41" s="214"/>
      <c r="BB41" s="214"/>
      <c r="BC41" s="214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</row>
    <row r="42" spans="1:114" ht="22.5" customHeight="1" hidden="1" thickBot="1">
      <c r="A42" s="215"/>
      <c r="B42" s="226"/>
      <c r="C42" s="216"/>
      <c r="D42" s="216"/>
      <c r="E42" s="216"/>
      <c r="F42" s="216"/>
      <c r="G42" s="216"/>
      <c r="H42" s="216"/>
      <c r="I42" s="208"/>
      <c r="J42" s="214"/>
      <c r="K42" s="214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35"/>
      <c r="AF42" s="235"/>
      <c r="AG42" s="235"/>
      <c r="AH42" s="235"/>
      <c r="AI42" s="235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35"/>
      <c r="AU42" s="235"/>
      <c r="AV42" s="235"/>
      <c r="AW42" s="235"/>
      <c r="AX42" s="235"/>
      <c r="AY42" s="217"/>
      <c r="AZ42" s="217"/>
      <c r="BA42" s="217"/>
      <c r="BB42" s="217"/>
      <c r="BC42" s="217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</row>
    <row r="43" spans="1:114" ht="22.5" customHeight="1" hidden="1" thickBot="1" thickTop="1">
      <c r="A43" s="552" t="s">
        <v>355</v>
      </c>
      <c r="B43" s="553"/>
      <c r="C43" s="210"/>
      <c r="D43" s="211"/>
      <c r="E43" s="210">
        <f aca="true" t="shared" si="13" ref="E43:AS43">SUM(E41:E42)</f>
        <v>0</v>
      </c>
      <c r="F43" s="210">
        <f t="shared" si="13"/>
        <v>0</v>
      </c>
      <c r="G43" s="210">
        <f t="shared" si="13"/>
        <v>0</v>
      </c>
      <c r="H43" s="210"/>
      <c r="I43" s="210">
        <f t="shared" si="13"/>
        <v>0</v>
      </c>
      <c r="J43" s="210">
        <f t="shared" si="13"/>
        <v>0</v>
      </c>
      <c r="K43" s="210">
        <f t="shared" si="13"/>
        <v>0</v>
      </c>
      <c r="L43" s="210">
        <f t="shared" si="13"/>
        <v>0</v>
      </c>
      <c r="M43" s="210">
        <f t="shared" si="13"/>
        <v>0</v>
      </c>
      <c r="N43" s="210">
        <f t="shared" si="13"/>
        <v>0</v>
      </c>
      <c r="O43" s="210">
        <f t="shared" si="13"/>
        <v>0</v>
      </c>
      <c r="P43" s="210">
        <f t="shared" si="13"/>
        <v>0</v>
      </c>
      <c r="Q43" s="210">
        <f t="shared" si="13"/>
        <v>0</v>
      </c>
      <c r="R43" s="210">
        <f t="shared" si="13"/>
        <v>0</v>
      </c>
      <c r="S43" s="210">
        <f>SUM(S41:S42)</f>
        <v>0</v>
      </c>
      <c r="T43" s="210">
        <f t="shared" si="13"/>
        <v>0</v>
      </c>
      <c r="U43" s="210">
        <f t="shared" si="13"/>
        <v>0</v>
      </c>
      <c r="V43" s="210">
        <f t="shared" si="13"/>
        <v>0</v>
      </c>
      <c r="W43" s="210">
        <f t="shared" si="13"/>
        <v>0</v>
      </c>
      <c r="X43" s="210">
        <f t="shared" si="13"/>
        <v>0</v>
      </c>
      <c r="Y43" s="210">
        <f t="shared" si="13"/>
        <v>0</v>
      </c>
      <c r="Z43" s="210">
        <f t="shared" si="13"/>
        <v>0</v>
      </c>
      <c r="AA43" s="210">
        <f t="shared" si="13"/>
        <v>0</v>
      </c>
      <c r="AB43" s="210">
        <f t="shared" si="13"/>
        <v>0</v>
      </c>
      <c r="AC43" s="210">
        <f>SUM(AC41:AC42)</f>
        <v>0</v>
      </c>
      <c r="AD43" s="210">
        <f t="shared" si="13"/>
        <v>0</v>
      </c>
      <c r="AE43" s="210">
        <f t="shared" si="13"/>
        <v>0</v>
      </c>
      <c r="AF43" s="210">
        <f t="shared" si="13"/>
        <v>0</v>
      </c>
      <c r="AG43" s="210">
        <f t="shared" si="13"/>
        <v>0</v>
      </c>
      <c r="AH43" s="210"/>
      <c r="AI43" s="210">
        <f t="shared" si="13"/>
        <v>0</v>
      </c>
      <c r="AJ43" s="210">
        <f t="shared" si="13"/>
        <v>0</v>
      </c>
      <c r="AK43" s="210">
        <f t="shared" si="13"/>
        <v>0</v>
      </c>
      <c r="AL43" s="210">
        <f t="shared" si="13"/>
        <v>0</v>
      </c>
      <c r="AM43" s="210"/>
      <c r="AN43" s="210">
        <f t="shared" si="13"/>
        <v>0</v>
      </c>
      <c r="AO43" s="210">
        <f t="shared" si="13"/>
        <v>0</v>
      </c>
      <c r="AP43" s="210">
        <f t="shared" si="13"/>
        <v>0</v>
      </c>
      <c r="AQ43" s="210">
        <f t="shared" si="13"/>
        <v>0</v>
      </c>
      <c r="AR43" s="210"/>
      <c r="AS43" s="210">
        <f t="shared" si="13"/>
        <v>0</v>
      </c>
      <c r="AT43" s="346">
        <f aca="true" t="shared" si="14" ref="AT43:BC43">SUM(AT41:AT42)</f>
        <v>0</v>
      </c>
      <c r="AU43" s="346">
        <f t="shared" si="14"/>
        <v>0</v>
      </c>
      <c r="AV43" s="346">
        <f t="shared" si="14"/>
        <v>0</v>
      </c>
      <c r="AW43" s="346"/>
      <c r="AX43" s="346">
        <f t="shared" si="14"/>
        <v>0</v>
      </c>
      <c r="AY43" s="210">
        <f t="shared" si="14"/>
        <v>0</v>
      </c>
      <c r="AZ43" s="210">
        <f t="shared" si="14"/>
        <v>0</v>
      </c>
      <c r="BA43" s="210">
        <f t="shared" si="14"/>
        <v>0</v>
      </c>
      <c r="BB43" s="210"/>
      <c r="BC43" s="210">
        <f t="shared" si="14"/>
        <v>0</v>
      </c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</row>
    <row r="44" spans="1:114" ht="22.5" customHeight="1" thickBot="1" thickTop="1">
      <c r="A44" s="552" t="s">
        <v>277</v>
      </c>
      <c r="B44" s="553"/>
      <c r="C44" s="374">
        <f>C17+C36+C39+C43</f>
        <v>3</v>
      </c>
      <c r="D44" s="374">
        <f>D17+D36+D39+D43</f>
        <v>16</v>
      </c>
      <c r="E44" s="374">
        <f>E17+E36+E39+E43</f>
        <v>0</v>
      </c>
      <c r="F44" s="374">
        <f>F17+F36+F39+F43</f>
        <v>0</v>
      </c>
      <c r="G44" s="374">
        <f>G17+G36+G39+G43</f>
        <v>0</v>
      </c>
      <c r="H44" s="374"/>
      <c r="I44" s="374">
        <f aca="true" t="shared" si="15" ref="I44:AH44">I17+I36+I39+I43</f>
        <v>60</v>
      </c>
      <c r="J44" s="380">
        <f t="shared" si="15"/>
        <v>1800</v>
      </c>
      <c r="K44" s="380">
        <f t="shared" si="15"/>
        <v>172</v>
      </c>
      <c r="L44" s="380">
        <f t="shared" si="15"/>
        <v>82</v>
      </c>
      <c r="M44" s="380">
        <f t="shared" si="15"/>
        <v>80</v>
      </c>
      <c r="N44" s="380">
        <f t="shared" si="15"/>
        <v>10</v>
      </c>
      <c r="O44" s="380">
        <f t="shared" si="15"/>
        <v>1628</v>
      </c>
      <c r="P44" s="380">
        <f t="shared" si="15"/>
        <v>18</v>
      </c>
      <c r="Q44" s="380">
        <f t="shared" si="15"/>
        <v>16</v>
      </c>
      <c r="R44" s="380">
        <f t="shared" si="15"/>
        <v>4</v>
      </c>
      <c r="S44" s="380">
        <f t="shared" si="15"/>
        <v>322</v>
      </c>
      <c r="T44" s="380">
        <f t="shared" si="15"/>
        <v>12</v>
      </c>
      <c r="U44" s="374">
        <f t="shared" si="15"/>
        <v>18</v>
      </c>
      <c r="V44" s="374">
        <f t="shared" si="15"/>
        <v>14</v>
      </c>
      <c r="W44" s="374">
        <f t="shared" si="15"/>
        <v>4</v>
      </c>
      <c r="X44" s="374">
        <f t="shared" si="15"/>
        <v>324</v>
      </c>
      <c r="Y44" s="374">
        <f t="shared" si="15"/>
        <v>12</v>
      </c>
      <c r="Z44" s="374">
        <f t="shared" si="15"/>
        <v>10</v>
      </c>
      <c r="AA44" s="374">
        <f t="shared" si="15"/>
        <v>10</v>
      </c>
      <c r="AB44" s="374">
        <f t="shared" si="15"/>
        <v>2</v>
      </c>
      <c r="AC44" s="374">
        <f t="shared" si="15"/>
        <v>248</v>
      </c>
      <c r="AD44" s="374">
        <f t="shared" si="15"/>
        <v>9</v>
      </c>
      <c r="AE44" s="374">
        <f t="shared" si="15"/>
        <v>12</v>
      </c>
      <c r="AF44" s="374">
        <f t="shared" si="15"/>
        <v>12</v>
      </c>
      <c r="AG44" s="374">
        <f t="shared" si="15"/>
        <v>0</v>
      </c>
      <c r="AH44" s="382">
        <f t="shared" si="15"/>
        <v>246</v>
      </c>
      <c r="AI44" s="374">
        <f>AI17+AI36+AI39+AI43</f>
        <v>9</v>
      </c>
      <c r="AJ44" s="374">
        <f>AJ17+AJ36+AJ39+AJ43</f>
        <v>14</v>
      </c>
      <c r="AK44" s="374">
        <f>AK17+AK36+AK39+AK43</f>
        <v>10</v>
      </c>
      <c r="AL44" s="374">
        <f>AL17+AL36+AL39+AL43</f>
        <v>0</v>
      </c>
      <c r="AM44" s="382">
        <f>AM17+AM36+AM39+AM43</f>
        <v>216</v>
      </c>
      <c r="AN44" s="374">
        <f aca="true" t="shared" si="16" ref="AN44:AW44">AN17+AN36+AN39+AN43</f>
        <v>8</v>
      </c>
      <c r="AO44" s="374">
        <f t="shared" si="16"/>
        <v>10</v>
      </c>
      <c r="AP44" s="374">
        <f t="shared" si="16"/>
        <v>10</v>
      </c>
      <c r="AQ44" s="374">
        <f t="shared" si="16"/>
        <v>0</v>
      </c>
      <c r="AR44" s="380">
        <f t="shared" si="16"/>
        <v>190</v>
      </c>
      <c r="AS44" s="380">
        <f t="shared" si="16"/>
        <v>7</v>
      </c>
      <c r="AT44" s="373">
        <f t="shared" si="16"/>
        <v>0</v>
      </c>
      <c r="AU44" s="373">
        <f t="shared" si="16"/>
        <v>8</v>
      </c>
      <c r="AV44" s="373">
        <f t="shared" si="16"/>
        <v>0</v>
      </c>
      <c r="AW44" s="382">
        <f t="shared" si="16"/>
        <v>82</v>
      </c>
      <c r="AX44" s="373">
        <f>AX17+AX36+AX39+AX43</f>
        <v>3</v>
      </c>
      <c r="AY44" s="374">
        <f>AY17+AY36+AY39+AY43</f>
        <v>0</v>
      </c>
      <c r="AZ44" s="374">
        <f>AZ17+AZ36+AZ39+AZ43</f>
        <v>0</v>
      </c>
      <c r="BA44" s="374">
        <f>BA17+BA36+BA39+BA43</f>
        <v>0</v>
      </c>
      <c r="BB44" s="227"/>
      <c r="BC44" s="227">
        <f>BC17+BC36+BC39+BC43</f>
        <v>0</v>
      </c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</row>
    <row r="45" spans="1:114" ht="33" customHeight="1" thickBot="1" thickTop="1">
      <c r="A45" s="218"/>
      <c r="B45" s="573" t="s">
        <v>420</v>
      </c>
      <c r="C45" s="573"/>
      <c r="D45" s="262"/>
      <c r="E45" s="262"/>
      <c r="F45" s="263"/>
      <c r="G45" s="263"/>
      <c r="H45" s="262"/>
      <c r="I45" s="262"/>
      <c r="J45" s="222"/>
      <c r="K45" s="556" t="s">
        <v>352</v>
      </c>
      <c r="L45" s="557"/>
      <c r="M45" s="557"/>
      <c r="N45" s="557"/>
      <c r="O45" s="558"/>
      <c r="P45" s="560">
        <f>P44+Q44+R44</f>
        <v>38</v>
      </c>
      <c r="Q45" s="560"/>
      <c r="R45" s="560"/>
      <c r="S45" s="560"/>
      <c r="T45" s="560"/>
      <c r="U45" s="560">
        <f>U44+V44+W44</f>
        <v>36</v>
      </c>
      <c r="V45" s="560"/>
      <c r="W45" s="560"/>
      <c r="X45" s="560"/>
      <c r="Y45" s="560"/>
      <c r="Z45" s="560">
        <f>Z44+AA44+AB44</f>
        <v>22</v>
      </c>
      <c r="AA45" s="560"/>
      <c r="AB45" s="560"/>
      <c r="AC45" s="560"/>
      <c r="AD45" s="560"/>
      <c r="AE45" s="560">
        <f>AE44+AF44+AG44</f>
        <v>24</v>
      </c>
      <c r="AF45" s="560"/>
      <c r="AG45" s="560"/>
      <c r="AH45" s="560"/>
      <c r="AI45" s="560"/>
      <c r="AJ45" s="560">
        <f>AJ44+AK44+AL44</f>
        <v>24</v>
      </c>
      <c r="AK45" s="560"/>
      <c r="AL45" s="560"/>
      <c r="AM45" s="560"/>
      <c r="AN45" s="560"/>
      <c r="AO45" s="560">
        <f>AO44+AP44+AQ44</f>
        <v>20</v>
      </c>
      <c r="AP45" s="560"/>
      <c r="AQ45" s="560"/>
      <c r="AR45" s="560"/>
      <c r="AS45" s="560"/>
      <c r="AT45" s="560">
        <f>AT44+AU44+AV44</f>
        <v>8</v>
      </c>
      <c r="AU45" s="560"/>
      <c r="AV45" s="560"/>
      <c r="AW45" s="560"/>
      <c r="AX45" s="560"/>
      <c r="AY45" s="561"/>
      <c r="AZ45" s="561"/>
      <c r="BA45" s="561"/>
      <c r="BB45" s="561"/>
      <c r="BC45" s="561"/>
      <c r="BD45" s="374">
        <v>172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</row>
    <row r="46" spans="1:114" ht="27.75" customHeight="1" thickBot="1" thickTop="1">
      <c r="A46" s="219"/>
      <c r="B46" s="572" t="s">
        <v>419</v>
      </c>
      <c r="C46" s="572"/>
      <c r="D46" s="200"/>
      <c r="E46" s="200"/>
      <c r="F46" s="200"/>
      <c r="G46" s="200"/>
      <c r="H46" s="200"/>
      <c r="I46" s="200"/>
      <c r="J46" s="285"/>
      <c r="K46" s="574" t="s">
        <v>262</v>
      </c>
      <c r="L46" s="575"/>
      <c r="M46" s="575"/>
      <c r="N46" s="575"/>
      <c r="O46" s="576"/>
      <c r="P46" s="561"/>
      <c r="Q46" s="561"/>
      <c r="R46" s="561"/>
      <c r="S46" s="561"/>
      <c r="T46" s="561"/>
      <c r="U46" s="561">
        <v>1</v>
      </c>
      <c r="V46" s="561"/>
      <c r="W46" s="561"/>
      <c r="X46" s="561"/>
      <c r="Y46" s="561"/>
      <c r="Z46" s="561">
        <v>1</v>
      </c>
      <c r="AA46" s="561"/>
      <c r="AB46" s="561"/>
      <c r="AC46" s="561"/>
      <c r="AD46" s="561"/>
      <c r="AE46" s="561">
        <v>1</v>
      </c>
      <c r="AF46" s="561"/>
      <c r="AG46" s="561"/>
      <c r="AH46" s="561"/>
      <c r="AI46" s="561"/>
      <c r="AJ46" s="561"/>
      <c r="AK46" s="561"/>
      <c r="AL46" s="561"/>
      <c r="AM46" s="561"/>
      <c r="AN46" s="561"/>
      <c r="AO46" s="561"/>
      <c r="AP46" s="561"/>
      <c r="AQ46" s="561"/>
      <c r="AR46" s="561"/>
      <c r="AS46" s="561"/>
      <c r="AT46" s="560"/>
      <c r="AU46" s="560"/>
      <c r="AV46" s="560"/>
      <c r="AW46" s="560"/>
      <c r="AX46" s="560"/>
      <c r="AY46" s="561"/>
      <c r="AZ46" s="561"/>
      <c r="BA46" s="561"/>
      <c r="BB46" s="561"/>
      <c r="BC46" s="561"/>
      <c r="BD46" s="374">
        <v>3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</row>
    <row r="47" spans="1:114" ht="27.75" customHeight="1" thickBot="1" thickTop="1">
      <c r="A47" s="219"/>
      <c r="B47" s="572"/>
      <c r="C47" s="572"/>
      <c r="D47" s="221"/>
      <c r="E47" s="221"/>
      <c r="F47" s="221"/>
      <c r="G47" s="221"/>
      <c r="H47" s="221"/>
      <c r="I47" s="221"/>
      <c r="J47" s="221"/>
      <c r="K47" s="574" t="s">
        <v>129</v>
      </c>
      <c r="L47" s="575"/>
      <c r="M47" s="575"/>
      <c r="N47" s="575"/>
      <c r="O47" s="576"/>
      <c r="P47" s="561">
        <v>4</v>
      </c>
      <c r="Q47" s="561"/>
      <c r="R47" s="561"/>
      <c r="S47" s="561"/>
      <c r="T47" s="561"/>
      <c r="U47" s="561">
        <v>3</v>
      </c>
      <c r="V47" s="561"/>
      <c r="W47" s="561"/>
      <c r="X47" s="561"/>
      <c r="Y47" s="561"/>
      <c r="Z47" s="561">
        <v>2</v>
      </c>
      <c r="AA47" s="561"/>
      <c r="AB47" s="561"/>
      <c r="AC47" s="561"/>
      <c r="AD47" s="561"/>
      <c r="AE47" s="561">
        <v>2</v>
      </c>
      <c r="AF47" s="561"/>
      <c r="AG47" s="561"/>
      <c r="AH47" s="561"/>
      <c r="AI47" s="561"/>
      <c r="AJ47" s="561">
        <v>2</v>
      </c>
      <c r="AK47" s="561"/>
      <c r="AL47" s="561"/>
      <c r="AM47" s="561"/>
      <c r="AN47" s="561"/>
      <c r="AO47" s="561">
        <v>2</v>
      </c>
      <c r="AP47" s="561"/>
      <c r="AQ47" s="561"/>
      <c r="AR47" s="561"/>
      <c r="AS47" s="561"/>
      <c r="AT47" s="560">
        <v>1</v>
      </c>
      <c r="AU47" s="560"/>
      <c r="AV47" s="560"/>
      <c r="AW47" s="560"/>
      <c r="AX47" s="560"/>
      <c r="AY47" s="561"/>
      <c r="AZ47" s="561"/>
      <c r="BA47" s="561"/>
      <c r="BB47" s="561"/>
      <c r="BC47" s="561"/>
      <c r="BD47" s="374">
        <v>16</v>
      </c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</row>
    <row r="48" spans="1:114" ht="27.75" customHeight="1" thickBot="1" thickTop="1">
      <c r="A48" s="200"/>
      <c r="B48" s="572"/>
      <c r="C48" s="572"/>
      <c r="D48" s="200"/>
      <c r="E48" s="200"/>
      <c r="F48" s="200"/>
      <c r="G48" s="200"/>
      <c r="H48" s="200"/>
      <c r="I48" s="200"/>
      <c r="J48" s="200"/>
      <c r="K48" s="574" t="s">
        <v>125</v>
      </c>
      <c r="L48" s="575"/>
      <c r="M48" s="575"/>
      <c r="N48" s="575"/>
      <c r="O48" s="576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59"/>
      <c r="AS48" s="559"/>
      <c r="AT48" s="580"/>
      <c r="AU48" s="580"/>
      <c r="AV48" s="580"/>
      <c r="AW48" s="580"/>
      <c r="AX48" s="580"/>
      <c r="AY48" s="559"/>
      <c r="AZ48" s="559"/>
      <c r="BA48" s="559"/>
      <c r="BB48" s="559"/>
      <c r="BC48" s="559"/>
      <c r="BD48" s="298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</row>
    <row r="49" spans="1:114" ht="27.75" customHeight="1" thickBot="1" thickTop="1">
      <c r="A49" s="200"/>
      <c r="B49" s="224"/>
      <c r="C49" s="200"/>
      <c r="D49" s="200"/>
      <c r="E49" s="200"/>
      <c r="F49" s="200"/>
      <c r="G49" s="200"/>
      <c r="H49" s="200"/>
      <c r="I49" s="200"/>
      <c r="J49" s="200"/>
      <c r="K49" s="574" t="s">
        <v>126</v>
      </c>
      <c r="L49" s="575"/>
      <c r="M49" s="575"/>
      <c r="N49" s="575"/>
      <c r="O49" s="576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59"/>
      <c r="AK49" s="559"/>
      <c r="AL49" s="559"/>
      <c r="AM49" s="559"/>
      <c r="AN49" s="559"/>
      <c r="AO49" s="559"/>
      <c r="AP49" s="559"/>
      <c r="AQ49" s="559"/>
      <c r="AR49" s="559"/>
      <c r="AS49" s="559"/>
      <c r="AT49" s="580"/>
      <c r="AU49" s="580"/>
      <c r="AV49" s="580"/>
      <c r="AW49" s="580"/>
      <c r="AX49" s="580"/>
      <c r="AY49" s="559"/>
      <c r="AZ49" s="559"/>
      <c r="BA49" s="559"/>
      <c r="BB49" s="559"/>
      <c r="BC49" s="559"/>
      <c r="BD49" s="298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</row>
    <row r="50" spans="1:114" ht="39" customHeight="1" thickBot="1" thickTop="1">
      <c r="A50" s="200"/>
      <c r="B50" s="224"/>
      <c r="C50" s="200"/>
      <c r="D50" s="200"/>
      <c r="E50" s="200"/>
      <c r="F50" s="200"/>
      <c r="G50" s="200"/>
      <c r="H50" s="200"/>
      <c r="I50" s="200"/>
      <c r="J50" s="200"/>
      <c r="K50" s="577" t="s">
        <v>332</v>
      </c>
      <c r="L50" s="578"/>
      <c r="M50" s="578"/>
      <c r="N50" s="578"/>
      <c r="O50" s="57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59"/>
      <c r="AL50" s="559"/>
      <c r="AM50" s="559"/>
      <c r="AN50" s="559"/>
      <c r="AO50" s="559"/>
      <c r="AP50" s="559"/>
      <c r="AQ50" s="559"/>
      <c r="AR50" s="559"/>
      <c r="AS50" s="559"/>
      <c r="AT50" s="580"/>
      <c r="AU50" s="580"/>
      <c r="AV50" s="580"/>
      <c r="AW50" s="580"/>
      <c r="AX50" s="580"/>
      <c r="AY50" s="559"/>
      <c r="AZ50" s="559"/>
      <c r="BA50" s="559"/>
      <c r="BB50" s="559"/>
      <c r="BC50" s="559"/>
      <c r="BD50" s="298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</row>
    <row r="51" spans="1:114" ht="42" customHeight="1" thickBot="1" thickTop="1">
      <c r="A51" s="200"/>
      <c r="B51" s="220"/>
      <c r="C51" s="200"/>
      <c r="D51" s="200"/>
      <c r="E51" s="200"/>
      <c r="F51" s="200"/>
      <c r="G51" s="200"/>
      <c r="H51" s="200"/>
      <c r="I51" s="200"/>
      <c r="J51" s="200"/>
      <c r="K51" s="586" t="s">
        <v>341</v>
      </c>
      <c r="L51" s="587"/>
      <c r="M51" s="587"/>
      <c r="N51" s="587"/>
      <c r="O51" s="588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59"/>
      <c r="AJ51" s="559"/>
      <c r="AK51" s="559"/>
      <c r="AL51" s="559"/>
      <c r="AM51" s="559"/>
      <c r="AN51" s="559"/>
      <c r="AO51" s="559"/>
      <c r="AP51" s="559"/>
      <c r="AQ51" s="559"/>
      <c r="AR51" s="559"/>
      <c r="AS51" s="559"/>
      <c r="AT51" s="580"/>
      <c r="AU51" s="580"/>
      <c r="AV51" s="580"/>
      <c r="AW51" s="580"/>
      <c r="AX51" s="580"/>
      <c r="AY51" s="559"/>
      <c r="AZ51" s="559"/>
      <c r="BA51" s="559"/>
      <c r="BB51" s="559"/>
      <c r="BC51" s="559"/>
      <c r="BD51" s="298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</row>
    <row r="52" spans="1:114" ht="40.5" customHeight="1" thickTop="1">
      <c r="A52" s="200"/>
      <c r="B52" s="220" t="s">
        <v>304</v>
      </c>
      <c r="C52" s="220"/>
      <c r="D52" s="220"/>
      <c r="E52" s="220"/>
      <c r="F52" s="220"/>
      <c r="G52" s="364" t="s">
        <v>421</v>
      </c>
      <c r="H52" s="364"/>
      <c r="I52" s="364"/>
      <c r="J52" s="364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48"/>
      <c r="AU52" s="248"/>
      <c r="AV52" s="248"/>
      <c r="AW52" s="248"/>
      <c r="AX52" s="248"/>
      <c r="AY52" s="220"/>
      <c r="AZ52" s="220"/>
      <c r="BA52" s="220"/>
      <c r="BB52" s="220"/>
      <c r="BC52" s="220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</row>
    <row r="53" spans="1:114" ht="18.75">
      <c r="A53" s="200"/>
      <c r="B53" s="220" t="s">
        <v>318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48"/>
      <c r="AU53" s="248"/>
      <c r="AV53" s="248"/>
      <c r="AW53" s="248"/>
      <c r="AX53" s="248"/>
      <c r="AY53" s="220"/>
      <c r="AZ53" s="220"/>
      <c r="BA53" s="220"/>
      <c r="BB53" s="220"/>
      <c r="BC53" s="220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</row>
    <row r="54" spans="1:114" ht="33.75" customHeight="1">
      <c r="A54" s="200"/>
      <c r="B54" s="220" t="s">
        <v>316</v>
      </c>
      <c r="C54" s="220"/>
      <c r="D54" s="220"/>
      <c r="E54" s="220"/>
      <c r="F54" s="220"/>
      <c r="G54" s="364" t="s">
        <v>422</v>
      </c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48"/>
      <c r="AU54" s="248"/>
      <c r="AV54" s="248"/>
      <c r="AW54" s="248"/>
      <c r="AX54" s="248"/>
      <c r="AY54" s="220"/>
      <c r="AZ54" s="220"/>
      <c r="BA54" s="220"/>
      <c r="BB54" s="220"/>
      <c r="BC54" s="220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</row>
    <row r="55" spans="1:114" ht="18.75">
      <c r="A55" s="200"/>
      <c r="B55" s="220" t="s">
        <v>318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48"/>
      <c r="AU55" s="248"/>
      <c r="AV55" s="248"/>
      <c r="AW55" s="248"/>
      <c r="AX55" s="248"/>
      <c r="AY55" s="220"/>
      <c r="AZ55" s="220"/>
      <c r="BA55" s="220"/>
      <c r="BB55" s="220"/>
      <c r="BC55" s="220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</row>
    <row r="56" spans="1:114" ht="18.75" hidden="1">
      <c r="A56" s="200"/>
      <c r="B56" s="220" t="s">
        <v>317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48"/>
      <c r="AU56" s="248"/>
      <c r="AV56" s="248"/>
      <c r="AW56" s="248"/>
      <c r="AX56" s="248"/>
      <c r="AY56" s="220"/>
      <c r="AZ56" s="220"/>
      <c r="BA56" s="220"/>
      <c r="BB56" s="220"/>
      <c r="BC56" s="220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</row>
    <row r="57" spans="1:114" ht="18.75" hidden="1">
      <c r="A57" s="200"/>
      <c r="B57" s="220" t="s">
        <v>318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48"/>
      <c r="AU57" s="248"/>
      <c r="AV57" s="248"/>
      <c r="AW57" s="248"/>
      <c r="AX57" s="248"/>
      <c r="AY57" s="220"/>
      <c r="AZ57" s="220"/>
      <c r="BA57" s="220"/>
      <c r="BB57" s="220"/>
      <c r="BC57" s="220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</row>
    <row r="58" spans="1:114" ht="37.5" customHeight="1">
      <c r="A58" s="200"/>
      <c r="B58" s="220" t="s">
        <v>305</v>
      </c>
      <c r="C58" s="220"/>
      <c r="D58" s="220"/>
      <c r="E58" s="220"/>
      <c r="F58" s="220"/>
      <c r="G58" s="364" t="s">
        <v>423</v>
      </c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48"/>
      <c r="AU58" s="248"/>
      <c r="AV58" s="248"/>
      <c r="AW58" s="248"/>
      <c r="AX58" s="248"/>
      <c r="AY58" s="220"/>
      <c r="AZ58" s="220"/>
      <c r="BA58" s="220"/>
      <c r="BB58" s="220"/>
      <c r="BC58" s="220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</row>
    <row r="59" spans="1:114" ht="18.75">
      <c r="A59" s="200"/>
      <c r="B59" s="220" t="s">
        <v>318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48"/>
      <c r="AU59" s="248"/>
      <c r="AV59" s="248"/>
      <c r="AW59" s="248"/>
      <c r="AX59" s="248"/>
      <c r="AY59" s="220"/>
      <c r="AZ59" s="220"/>
      <c r="BA59" s="220"/>
      <c r="BB59" s="220"/>
      <c r="BC59" s="220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</row>
    <row r="60" spans="1:114" ht="28.5" customHeight="1">
      <c r="A60" s="200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237"/>
      <c r="AF60" s="237"/>
      <c r="AG60" s="237"/>
      <c r="AH60" s="237"/>
      <c r="AI60" s="23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237"/>
      <c r="AU60" s="237"/>
      <c r="AV60" s="237"/>
      <c r="AW60" s="237"/>
      <c r="AX60" s="237"/>
      <c r="AY60" s="197"/>
      <c r="AZ60" s="197"/>
      <c r="BA60" s="197"/>
      <c r="BB60" s="197"/>
      <c r="BC60" s="197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</row>
    <row r="61" spans="1:114" ht="39.75" customHeight="1">
      <c r="A61" s="199"/>
      <c r="B61" s="305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3"/>
      <c r="P61" s="303"/>
      <c r="Q61" s="303"/>
      <c r="R61" s="303"/>
      <c r="S61" s="303"/>
      <c r="T61" s="302"/>
      <c r="U61" s="302"/>
      <c r="V61" s="302"/>
      <c r="W61" s="302"/>
      <c r="X61" s="303"/>
      <c r="Y61" s="302"/>
      <c r="Z61" s="302"/>
      <c r="AA61" s="302"/>
      <c r="AB61" s="302"/>
      <c r="AC61" s="303"/>
      <c r="AD61" s="302"/>
      <c r="AE61" s="304"/>
      <c r="AF61" s="304"/>
      <c r="AG61" s="304"/>
      <c r="AH61" s="238"/>
      <c r="AI61" s="238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38"/>
      <c r="AU61" s="238"/>
      <c r="AV61" s="238"/>
      <c r="AW61" s="238"/>
      <c r="AX61" s="238"/>
      <c r="AY61" s="221"/>
      <c r="AZ61" s="221"/>
      <c r="BA61" s="221"/>
      <c r="BB61" s="221"/>
      <c r="BC61" s="221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</row>
    <row r="62" spans="2:55" ht="12.75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239"/>
      <c r="AF62" s="239"/>
      <c r="AG62" s="239"/>
      <c r="AH62" s="239"/>
      <c r="AI62" s="239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239"/>
      <c r="AU62" s="239"/>
      <c r="AV62" s="239"/>
      <c r="AW62" s="239"/>
      <c r="AX62" s="239"/>
      <c r="AY62" s="198"/>
      <c r="AZ62" s="198"/>
      <c r="BA62" s="198"/>
      <c r="BB62" s="198"/>
      <c r="BC62" s="198"/>
    </row>
    <row r="63" spans="2:55" ht="12.75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239"/>
      <c r="AF63" s="239"/>
      <c r="AG63" s="239"/>
      <c r="AH63" s="239"/>
      <c r="AI63" s="239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239"/>
      <c r="AU63" s="239"/>
      <c r="AV63" s="239"/>
      <c r="AW63" s="239"/>
      <c r="AX63" s="239"/>
      <c r="AY63" s="198"/>
      <c r="AZ63" s="198"/>
      <c r="BA63" s="198"/>
      <c r="BB63" s="198"/>
      <c r="BC63" s="198"/>
    </row>
    <row r="64" spans="2:55" ht="12.75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239"/>
      <c r="AF64" s="239"/>
      <c r="AG64" s="239"/>
      <c r="AH64" s="239"/>
      <c r="AI64" s="239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239"/>
      <c r="AU64" s="239"/>
      <c r="AV64" s="239"/>
      <c r="AW64" s="239"/>
      <c r="AX64" s="239"/>
      <c r="AY64" s="198"/>
      <c r="AZ64" s="198"/>
      <c r="BA64" s="198"/>
      <c r="BB64" s="198"/>
      <c r="BC64" s="198"/>
    </row>
    <row r="65" spans="2:55" ht="12.75"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239"/>
      <c r="AF65" s="239"/>
      <c r="AG65" s="239"/>
      <c r="AH65" s="239"/>
      <c r="AI65" s="239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239"/>
      <c r="AU65" s="239"/>
      <c r="AV65" s="239"/>
      <c r="AW65" s="239"/>
      <c r="AX65" s="239"/>
      <c r="AY65" s="198"/>
      <c r="AZ65" s="198"/>
      <c r="BA65" s="198"/>
      <c r="BB65" s="198"/>
      <c r="BC65" s="198"/>
    </row>
    <row r="66" spans="2:55" ht="12.75"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239"/>
      <c r="AF66" s="239"/>
      <c r="AG66" s="239"/>
      <c r="AH66" s="239"/>
      <c r="AI66" s="239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239"/>
      <c r="AU66" s="239"/>
      <c r="AV66" s="239"/>
      <c r="AW66" s="239"/>
      <c r="AX66" s="239"/>
      <c r="AY66" s="198"/>
      <c r="AZ66" s="198"/>
      <c r="BA66" s="198"/>
      <c r="BB66" s="198"/>
      <c r="BC66" s="198"/>
    </row>
    <row r="67" spans="2:55" ht="12.75"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239"/>
      <c r="AF67" s="239"/>
      <c r="AG67" s="239"/>
      <c r="AH67" s="239"/>
      <c r="AI67" s="239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239"/>
      <c r="AU67" s="239"/>
      <c r="AV67" s="239"/>
      <c r="AW67" s="239"/>
      <c r="AX67" s="239"/>
      <c r="AY67" s="198"/>
      <c r="AZ67" s="198"/>
      <c r="BA67" s="198"/>
      <c r="BB67" s="198"/>
      <c r="BC67" s="198"/>
    </row>
    <row r="68" spans="2:55" ht="12.75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239"/>
      <c r="AF68" s="239"/>
      <c r="AG68" s="239"/>
      <c r="AH68" s="239"/>
      <c r="AI68" s="239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239"/>
      <c r="AU68" s="239"/>
      <c r="AV68" s="239"/>
      <c r="AW68" s="239"/>
      <c r="AX68" s="239"/>
      <c r="AY68" s="198"/>
      <c r="AZ68" s="198"/>
      <c r="BA68" s="198"/>
      <c r="BB68" s="198"/>
      <c r="BC68" s="198"/>
    </row>
    <row r="69" spans="2:55" ht="12.75"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239"/>
      <c r="AF69" s="239"/>
      <c r="AG69" s="239"/>
      <c r="AH69" s="239"/>
      <c r="AI69" s="239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239"/>
      <c r="AU69" s="239"/>
      <c r="AV69" s="239"/>
      <c r="AW69" s="239"/>
      <c r="AX69" s="239"/>
      <c r="AY69" s="198"/>
      <c r="AZ69" s="198"/>
      <c r="BA69" s="198"/>
      <c r="BB69" s="198"/>
      <c r="BC69" s="198"/>
    </row>
  </sheetData>
  <sheetProtection/>
  <mergeCells count="131">
    <mergeCell ref="AT45:AX45"/>
    <mergeCell ref="AT5:BC5"/>
    <mergeCell ref="AT7:AX7"/>
    <mergeCell ref="Z5:AI5"/>
    <mergeCell ref="P5:Y5"/>
    <mergeCell ref="AT8:AW8"/>
    <mergeCell ref="U8:X8"/>
    <mergeCell ref="Z8:AC8"/>
    <mergeCell ref="AE8:AH8"/>
    <mergeCell ref="Y8:Y9"/>
    <mergeCell ref="AY8:BB8"/>
    <mergeCell ref="P4:BC4"/>
    <mergeCell ref="P6:BC6"/>
    <mergeCell ref="AS8:AS9"/>
    <mergeCell ref="AJ7:AN7"/>
    <mergeCell ref="P7:T7"/>
    <mergeCell ref="AI8:AI9"/>
    <mergeCell ref="AD8:AD9"/>
    <mergeCell ref="AE7:AI7"/>
    <mergeCell ref="U7:Y7"/>
    <mergeCell ref="AT48:AX48"/>
    <mergeCell ref="AY48:BC48"/>
    <mergeCell ref="AT49:AX49"/>
    <mergeCell ref="AJ51:AN51"/>
    <mergeCell ref="AO51:AS51"/>
    <mergeCell ref="AT51:AX51"/>
    <mergeCell ref="AY51:BC51"/>
    <mergeCell ref="AY49:BC49"/>
    <mergeCell ref="AY50:BC50"/>
    <mergeCell ref="AO48:AS48"/>
    <mergeCell ref="K51:O51"/>
    <mergeCell ref="P51:T51"/>
    <mergeCell ref="U51:Y51"/>
    <mergeCell ref="Z51:AD51"/>
    <mergeCell ref="AE51:AI51"/>
    <mergeCell ref="Z50:AD50"/>
    <mergeCell ref="U50:Y50"/>
    <mergeCell ref="AY45:BC45"/>
    <mergeCell ref="AT46:AX46"/>
    <mergeCell ref="AY46:BC46"/>
    <mergeCell ref="AT47:AX47"/>
    <mergeCell ref="AY47:BC47"/>
    <mergeCell ref="U46:Y46"/>
    <mergeCell ref="AO47:AS47"/>
    <mergeCell ref="Z45:AD45"/>
    <mergeCell ref="Z46:AD46"/>
    <mergeCell ref="AJ45:AN45"/>
    <mergeCell ref="AT50:AX50"/>
    <mergeCell ref="AY7:BC7"/>
    <mergeCell ref="AX8:AX9"/>
    <mergeCell ref="BC8:BC9"/>
    <mergeCell ref="P47:T47"/>
    <mergeCell ref="AE50:AI50"/>
    <mergeCell ref="AJ49:AN49"/>
    <mergeCell ref="AJ50:AN50"/>
    <mergeCell ref="AO45:AS45"/>
    <mergeCell ref="AO46:AS46"/>
    <mergeCell ref="AJ46:AN46"/>
    <mergeCell ref="AE47:AI47"/>
    <mergeCell ref="AE48:AI48"/>
    <mergeCell ref="K50:O50"/>
    <mergeCell ref="P48:T48"/>
    <mergeCell ref="K48:O48"/>
    <mergeCell ref="K46:O46"/>
    <mergeCell ref="Z47:AD47"/>
    <mergeCell ref="AO49:AS49"/>
    <mergeCell ref="AO50:AS50"/>
    <mergeCell ref="AJ47:AN47"/>
    <mergeCell ref="AJ48:AN48"/>
    <mergeCell ref="Z49:AD49"/>
    <mergeCell ref="K49:O49"/>
    <mergeCell ref="P50:T50"/>
    <mergeCell ref="K47:O47"/>
    <mergeCell ref="A17:B17"/>
    <mergeCell ref="U47:Y47"/>
    <mergeCell ref="U48:Y48"/>
    <mergeCell ref="U49:Y49"/>
    <mergeCell ref="A36:B36"/>
    <mergeCell ref="P45:T45"/>
    <mergeCell ref="B46:C48"/>
    <mergeCell ref="B45:C45"/>
    <mergeCell ref="U45:Y45"/>
    <mergeCell ref="P46:T46"/>
    <mergeCell ref="A35:B35"/>
    <mergeCell ref="A4:A9"/>
    <mergeCell ref="A25:B25"/>
    <mergeCell ref="A26:BC26"/>
    <mergeCell ref="A11:BC11"/>
    <mergeCell ref="A43:B43"/>
    <mergeCell ref="AN8:AN9"/>
    <mergeCell ref="G5:G9"/>
    <mergeCell ref="M7:M9"/>
    <mergeCell ref="Z7:AD7"/>
    <mergeCell ref="K45:O45"/>
    <mergeCell ref="AE49:AI49"/>
    <mergeCell ref="AE45:AI45"/>
    <mergeCell ref="AE46:AI46"/>
    <mergeCell ref="Z48:AD48"/>
    <mergeCell ref="A37:BC37"/>
    <mergeCell ref="A40:BC40"/>
    <mergeCell ref="A39:B39"/>
    <mergeCell ref="A44:B44"/>
    <mergeCell ref="P49:T49"/>
    <mergeCell ref="AO8:AR8"/>
    <mergeCell ref="K6:K9"/>
    <mergeCell ref="A19:BC19"/>
    <mergeCell ref="A18:BC18"/>
    <mergeCell ref="A12:BC12"/>
    <mergeCell ref="A16:B16"/>
    <mergeCell ref="AJ8:AM8"/>
    <mergeCell ref="P8:S8"/>
    <mergeCell ref="T8:T9"/>
    <mergeCell ref="E6:E9"/>
    <mergeCell ref="I4:I9"/>
    <mergeCell ref="J4:O4"/>
    <mergeCell ref="H5:H9"/>
    <mergeCell ref="O5:O9"/>
    <mergeCell ref="D5:D9"/>
    <mergeCell ref="J5:J9"/>
    <mergeCell ref="F6:F9"/>
    <mergeCell ref="C4:H4"/>
    <mergeCell ref="C5:C9"/>
    <mergeCell ref="L7:L9"/>
    <mergeCell ref="B4:B9"/>
    <mergeCell ref="E5:F5"/>
    <mergeCell ref="N7:N9"/>
    <mergeCell ref="A3:BC3"/>
    <mergeCell ref="AO7:AS7"/>
    <mergeCell ref="L6:N6"/>
    <mergeCell ref="K5:N5"/>
    <mergeCell ref="AJ5:AS5"/>
  </mergeCells>
  <printOptions horizontalCentered="1"/>
  <pageMargins left="0.11811023622047245" right="0.11811023622047245" top="0.3937007874015748" bottom="0.3937007874015748" header="0" footer="0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601" t="s">
        <v>233</v>
      </c>
      <c r="D2" s="602"/>
      <c r="E2" s="602"/>
      <c r="F2" s="602"/>
      <c r="G2" s="603"/>
      <c r="H2" s="601" t="s">
        <v>0</v>
      </c>
      <c r="I2" s="602"/>
      <c r="J2" s="602"/>
      <c r="K2" s="602"/>
      <c r="L2" s="602"/>
      <c r="M2" s="602"/>
      <c r="N2" s="603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04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05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05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98" t="s">
        <v>249</v>
      </c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600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06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Пользователь</cp:lastModifiedBy>
  <cp:lastPrinted>2020-06-16T12:41:43Z</cp:lastPrinted>
  <dcterms:created xsi:type="dcterms:W3CDTF">1999-02-26T10:19:35Z</dcterms:created>
  <dcterms:modified xsi:type="dcterms:W3CDTF">2020-06-17T06:42:43Z</dcterms:modified>
  <cp:category/>
  <cp:version/>
  <cp:contentType/>
  <cp:contentStatus/>
</cp:coreProperties>
</file>