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11595" firstSheet="2" activeTab="3"/>
  </bookViews>
  <sheets>
    <sheet name="K_PGS_01 (3)" sheetId="1" state="hidden" r:id="rId1"/>
    <sheet name="K_PGS_03" sheetId="2" state="hidden" r:id="rId2"/>
    <sheet name="Навч. БАЗА АСП. Стац." sheetId="3" r:id="rId3"/>
    <sheet name="ГРАФІК - тітул" sheetId="4" r:id="rId4"/>
    <sheet name="RUPpgs03_з триместрами" sheetId="5" state="hidden" r:id="rId5"/>
  </sheets>
  <definedNames>
    <definedName name="_xlnm._FilterDatabase" localSheetId="2" hidden="1">'Навч. БАЗА АСП. Стац.'!$A$1:$BR$60</definedName>
    <definedName name="_xlnm.Print_Area" localSheetId="0">'K_PGS_01 (3)'!$A$1:$BJ$27</definedName>
    <definedName name="_xlnm.Print_Area" localSheetId="1">'K_PGS_03'!$A$1:$BJ$27</definedName>
    <definedName name="_xlnm.Print_Area" localSheetId="3">'ГРАФІК - тітул'!$A$2:$BA$42</definedName>
    <definedName name="_xlnm.Print_Area" localSheetId="2">'Навч. БАЗА АСП. Стац.'!$A$2:$BD$48</definedName>
  </definedNames>
  <calcPr fullCalcOnLoad="1"/>
</workbook>
</file>

<file path=xl/sharedStrings.xml><?xml version="1.0" encoding="utf-8"?>
<sst xmlns="http://schemas.openxmlformats.org/spreadsheetml/2006/main" count="843" uniqueCount="410">
  <si>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</si>
  <si>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</si>
  <si>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</si>
  <si>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</si>
  <si>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</si>
  <si>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</si>
  <si>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</si>
  <si>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</si>
  <si>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</si>
  <si>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</si>
  <si>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</si>
  <si>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</si>
  <si>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</si>
  <si>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</si>
  <si>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</si>
  <si>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</si>
  <si>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</si>
  <si>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</si>
  <si>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</si>
  <si>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</si>
  <si>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</si>
  <si>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</si>
  <si>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</si>
  <si>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</si>
  <si>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</si>
  <si>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</si>
  <si>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</si>
  <si>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</si>
  <si>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</si>
  <si>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</si>
  <si>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</si>
  <si>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</si>
  <si>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</si>
  <si>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</si>
  <si>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</si>
  <si>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</si>
  <si>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</si>
  <si>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</si>
  <si>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</si>
  <si>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</si>
  <si>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</si>
  <si>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</si>
  <si>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</si>
  <si>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</si>
  <si>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</si>
  <si>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</si>
  <si>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</si>
  <si>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</si>
  <si>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</si>
  <si>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</si>
  <si>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</si>
  <si>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</si>
  <si>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</si>
  <si>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</si>
  <si>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</si>
  <si>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</si>
  <si>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</si>
  <si>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</si>
  <si>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</si>
  <si>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</si>
  <si>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</si>
  <si>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</si>
  <si>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</si>
  <si>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</si>
  <si>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</si>
  <si>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</si>
  <si>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</si>
  <si>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</si>
  <si>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</si>
  <si>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</si>
  <si>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</si>
  <si>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</si>
  <si>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</si>
  <si>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</si>
  <si>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</si>
  <si>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</si>
  <si>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</si>
  <si>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</si>
  <si>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</si>
  <si>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</si>
  <si>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</si>
  <si>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</si>
  <si>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</si>
  <si>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</si>
  <si>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</si>
  <si>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</si>
  <si>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</si>
  <si>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</si>
  <si>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</si>
  <si>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</si>
  <si>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</si>
  <si>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</si>
  <si>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</si>
  <si>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</si>
  <si>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</si>
  <si>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</si>
  <si>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</si>
  <si>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</si>
  <si>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</si>
  <si>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</si>
  <si>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</si>
  <si>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</si>
  <si>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</si>
  <si>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</si>
  <si>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</si>
  <si>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</si>
  <si>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</si>
  <si>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</si>
  <si>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</si>
  <si>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</si>
  <si>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</si>
  <si>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</si>
  <si>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</si>
  <si>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</si>
  <si>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</si>
  <si>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</si>
  <si>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</si>
  <si>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</si>
  <si>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</si>
  <si>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</si>
  <si>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</si>
  <si>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</si>
  <si>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</si>
  <si>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</si>
  <si>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</si>
  <si>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</si>
  <si>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</si>
  <si>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</si>
  <si>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</si>
  <si>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</si>
  <si>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</si>
  <si>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</si>
  <si>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</si>
  <si>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</si>
  <si>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</si>
  <si>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</si>
  <si>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</si>
  <si>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</si>
  <si>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</si>
  <si>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</si>
  <si>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</si>
  <si>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</si>
  <si>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</si>
  <si>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</si>
  <si>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</si>
  <si>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</si>
  <si>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</si>
  <si>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</si>
  <si>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</si>
  <si>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</si>
  <si>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</si>
  <si>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</si>
  <si>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</si>
  <si>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</si>
  <si>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</si>
  <si>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</si>
  <si>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</si>
  <si>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</si>
  <si>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</si>
  <si>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</si>
  <si>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</si>
  <si>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</si>
  <si>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</si>
  <si>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</si>
  <si>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</si>
  <si>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</si>
  <si>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</si>
  <si>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</si>
  <si>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</si>
  <si>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</si>
  <si>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</si>
  <si>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</si>
  <si>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</si>
  <si>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</si>
  <si>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</si>
  <si>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</si>
  <si>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</si>
  <si>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</si>
  <si>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</si>
  <si>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</si>
  <si>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</si>
  <si>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</si>
  <si>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</si>
  <si>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</si>
  <si>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</si>
  <si>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</si>
  <si>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</si>
  <si>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</si>
  <si>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</si>
  <si>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</si>
  <si>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</si>
  <si>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</si>
  <si>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</si>
  <si>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</si>
  <si>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</si>
  <si>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</si>
  <si>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</si>
  <si>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</si>
  <si>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</si>
  <si>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</si>
  <si>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</si>
  <si>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</si>
  <si>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</si>
  <si>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</si>
  <si>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</si>
  <si>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</si>
  <si>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</si>
  <si>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</si>
  <si>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</si>
  <si>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</si>
  <si>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</si>
  <si>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</si>
  <si>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</si>
  <si>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</si>
  <si>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</si>
  <si>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</si>
  <si>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</si>
  <si>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</si>
  <si>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</si>
  <si>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</si>
  <si>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</si>
  <si>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</si>
  <si>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</si>
  <si>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</si>
  <si>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</si>
  <si>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</si>
  <si>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</si>
  <si>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</si>
  <si>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</si>
  <si>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</si>
  <si>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</si>
  <si>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</si>
  <si>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</si>
  <si>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</si>
  <si>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</si>
  <si>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</si>
  <si>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</si>
  <si>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</si>
  <si>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</si>
  <si>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</si>
  <si>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</si>
  <si>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</si>
  <si>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</si>
  <si>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</si>
  <si>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</si>
  <si>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</si>
  <si>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</si>
  <si>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</si>
  <si>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</si>
  <si>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</si>
  <si>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</si>
  <si>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</si>
  <si>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</si>
  <si>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</si>
  <si>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</si>
  <si>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</si>
  <si>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</si>
  <si>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</si>
  <si>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</si>
  <si>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</si>
  <si>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</si>
  <si>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</si>
  <si>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</si>
  <si>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</si>
  <si>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</si>
  <si>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</si>
  <si>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</si>
  <si>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</si>
  <si>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</si>
  <si>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</si>
  <si>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</si>
  <si>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</si>
  <si>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</si>
  <si>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</si>
  <si>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</si>
  <si>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</si>
  <si>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</si>
  <si>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</si>
  <si>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</si>
  <si>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</si>
  <si>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</si>
  <si>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</si>
  <si>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</si>
  <si>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</si>
  <si>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</si>
  <si>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</si>
  <si>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всього</t>
  </si>
  <si>
    <t>аудиторних</t>
  </si>
  <si>
    <t>самостійна робота</t>
  </si>
  <si>
    <t>семестри</t>
  </si>
  <si>
    <t>МІНІСТЕРСТВО ОСВІТИ І НАУКИ УКРАЇНИ</t>
  </si>
  <si>
    <t>(шифр і назва галузі)</t>
  </si>
  <si>
    <t>(шифр і назва напряму)</t>
  </si>
  <si>
    <t>(шифр і назва  спеціальності)</t>
  </si>
  <si>
    <t>(назва  спеціалізації)</t>
  </si>
  <si>
    <t>(денна, вечірня, заочна (дистанційна), екстернат)</t>
  </si>
  <si>
    <t>-</t>
  </si>
  <si>
    <t>Е</t>
  </si>
  <si>
    <t>Екзаменаційна сесія</t>
  </si>
  <si>
    <t>підготовки</t>
  </si>
  <si>
    <t>галузь знань</t>
  </si>
  <si>
    <t>спеціальність</t>
  </si>
  <si>
    <t>спеціалізація</t>
  </si>
  <si>
    <t xml:space="preserve">форма навчання </t>
  </si>
  <si>
    <t>Теоретичне навчання</t>
  </si>
  <si>
    <t>годин</t>
  </si>
  <si>
    <t>ПОГОДЖЕНО</t>
  </si>
  <si>
    <t>(назва ступеню вищої освіти)</t>
  </si>
  <si>
    <t>А</t>
  </si>
  <si>
    <t>Атестація</t>
  </si>
  <si>
    <t>Кредити</t>
  </si>
  <si>
    <t xml:space="preserve"> IV.  АТЕСТАЦІЯ</t>
  </si>
  <si>
    <t>М.П.</t>
  </si>
  <si>
    <t>№ з/п</t>
  </si>
  <si>
    <t>НАЗВА НАВЧАЛЬНОЇ ДИСЦИПЛІНИ, ПРАКТИКИ, АТЕСТАЦІЇ</t>
  </si>
  <si>
    <t>загальний обсяг годин з дисципліни</t>
  </si>
  <si>
    <t>практичні, семінарські</t>
  </si>
  <si>
    <t>кредитів ЄКТС</t>
  </si>
  <si>
    <t>практичні семінарські</t>
  </si>
  <si>
    <t>протокол  засідання</t>
  </si>
  <si>
    <t>вченої ради ЧНТУ</t>
  </si>
  <si>
    <t xml:space="preserve">“___”_________20__ року  </t>
  </si>
  <si>
    <t>№ ___</t>
  </si>
  <si>
    <t xml:space="preserve">“____”_________20__ року  </t>
  </si>
  <si>
    <t>Кваліфікація</t>
  </si>
  <si>
    <t>(назва)</t>
  </si>
  <si>
    <t>Строк навчання</t>
  </si>
  <si>
    <t>(роки і місяці)</t>
  </si>
  <si>
    <t>на основі</t>
  </si>
  <si>
    <t>(зазначається освітній рівень або ступень вищої освіти)</t>
  </si>
  <si>
    <t>ІІ. ЗВЕДЕНІ ДАНІ ПРО БЮДЖЕТ ЧАСУ, тижні</t>
  </si>
  <si>
    <t>ІІІ. ПРАКТИКА</t>
  </si>
  <si>
    <t>Форма атестації                                                                                                (екзамен, дипломний проект (робота))</t>
  </si>
  <si>
    <t>Назви навчальних дисциплін</t>
  </si>
  <si>
    <t>Н А В Ч А Л Ь Н И Й  П Л А Н</t>
  </si>
  <si>
    <t>Усього з обов’язкових дисциплін</t>
  </si>
  <si>
    <t>IV курс</t>
  </si>
  <si>
    <t>ІІІ</t>
  </si>
  <si>
    <t xml:space="preserve">контрольні роботи, реферати </t>
  </si>
  <si>
    <t xml:space="preserve">розрахунково-графічні, розрахункові роботи </t>
  </si>
  <si>
    <t>Розподіл часу в годинах  та кредитах за курсами і семестрами</t>
  </si>
  <si>
    <t>5.1. ЦИКЛ ЗАГАЛЬНОЇ ПІДГОТОВКИ</t>
  </si>
  <si>
    <t xml:space="preserve">5.1.1. БЛОК ОБОВ’ЯЗКОВИХ НАВЧАЛЬНИХ ДИСЦИПЛІН </t>
  </si>
  <si>
    <t>Усього з дисциплін за вільним вибором студента</t>
  </si>
  <si>
    <t>5.2. ЦИКЛ ПРОФЕСІЙНОЇ ПІДГОТОВКИ</t>
  </si>
  <si>
    <t xml:space="preserve">5.2.1. БЛОК ОБОВ’ЯЗКОВИХ НАВЧАЛЬНИХ ДИСЦИПЛІН </t>
  </si>
  <si>
    <t xml:space="preserve">(дата, </t>
  </si>
  <si>
    <t xml:space="preserve">підпис, </t>
  </si>
  <si>
    <t>прізвище та ініціали)</t>
  </si>
  <si>
    <t xml:space="preserve">Завідувач випускової кафедри         </t>
  </si>
  <si>
    <t>Кількість аудиторних годин за семестр</t>
  </si>
  <si>
    <t xml:space="preserve">4 роки </t>
  </si>
  <si>
    <t xml:space="preserve">третій (освітньо-науковий) рівень </t>
  </si>
  <si>
    <t>С.Д. Цибуля</t>
  </si>
  <si>
    <t>О.О. Новомлинець</t>
  </si>
  <si>
    <t>В.І. Кальченко</t>
  </si>
  <si>
    <t>Методологія, організація та технологія наукових досліджень</t>
  </si>
  <si>
    <t>ЗТ</t>
  </si>
  <si>
    <t>K</t>
  </si>
  <si>
    <t>Заліковий тиждень</t>
  </si>
  <si>
    <t>Залікові тижні</t>
  </si>
  <si>
    <r>
      <t>напрям</t>
    </r>
    <r>
      <rPr>
        <sz val="14"/>
        <rFont val="Times New Roman"/>
        <family val="1"/>
      </rPr>
      <t xml:space="preserve"> </t>
    </r>
  </si>
  <si>
    <r>
      <t>ПОЗНАЧЕННЯ:</t>
    </r>
    <r>
      <rPr>
        <sz val="14"/>
        <rFont val="Times New Roman"/>
        <family val="1"/>
      </rPr>
      <t xml:space="preserve"> </t>
    </r>
  </si>
  <si>
    <t>другого (магістерського) рівня</t>
  </si>
  <si>
    <t>Усього з дисциплін професійної підготовки</t>
  </si>
  <si>
    <t>5.2.2. БЛОК НАВЧАЛЬНИХ ДИСЦИПЛІНИ ЗА ВІЛЬНИМ ВИБОРОМ</t>
  </si>
  <si>
    <t>Правове регулювання авторського права</t>
  </si>
  <si>
    <t>Методи оцінювання параметрів математичних моделей за даними експериментальних досліджень</t>
  </si>
  <si>
    <t>Методика проведення, обробки та представлення експериментальних досліджень</t>
  </si>
  <si>
    <t>Динамічні дослідження технологічних систем</t>
  </si>
  <si>
    <t xml:space="preserve">Директор ННІ МІТТ  </t>
  </si>
  <si>
    <t xml:space="preserve">Математичне та комп'ютерне моделювання технологічних систем </t>
  </si>
  <si>
    <t>Науково-технічні та інформаційні ресурси й патентно-інформаційні дослідження</t>
  </si>
  <si>
    <t>Динамічний розрахунок металорізальних верстатів і його комп'ютерне моделювання</t>
  </si>
  <si>
    <t>ОК 1</t>
  </si>
  <si>
    <t>ОК 2</t>
  </si>
  <si>
    <t>ОК 3</t>
  </si>
  <si>
    <t>ОК 4</t>
  </si>
  <si>
    <t>ОК 5</t>
  </si>
  <si>
    <t>ОК 6</t>
  </si>
  <si>
    <t>ВК 1</t>
  </si>
  <si>
    <t>ВК 2</t>
  </si>
  <si>
    <t>ВК 3</t>
  </si>
  <si>
    <t>ВК 4</t>
  </si>
  <si>
    <t>ВК 5</t>
  </si>
  <si>
    <t>ВК 6</t>
  </si>
  <si>
    <t>ВК 7</t>
  </si>
  <si>
    <t>ВК 8</t>
  </si>
  <si>
    <t>ВК 9</t>
  </si>
  <si>
    <t>ВК 10</t>
  </si>
  <si>
    <t>Прогресивні технології в машинобудуванні</t>
  </si>
  <si>
    <t>Розрахунок та конструювання сучасного металообробного обладнання</t>
  </si>
  <si>
    <t>Формоутворення поверхонь деталей, інструментальних поверхонь та їх комп'ютерне моделювання</t>
  </si>
  <si>
    <t>ОК 7</t>
  </si>
  <si>
    <t>Педагогічна практика</t>
  </si>
  <si>
    <t>Іноземна мова для наукового спілкування</t>
  </si>
  <si>
    <t>133 Галузеве машинобудування</t>
  </si>
  <si>
    <t>13 Механічна інженерія</t>
  </si>
  <si>
    <t>Філософія науки і культури</t>
  </si>
  <si>
    <t>П</t>
  </si>
  <si>
    <t>Інфорнмаційні технології проєктування технічного обладнання</t>
  </si>
  <si>
    <t>Науково-педагогічна практика</t>
  </si>
  <si>
    <t>ЗАТВЕРДЖЕНО</t>
  </si>
  <si>
    <t xml:space="preserve">В.о. ректора </t>
  </si>
  <si>
    <t>______________  О.О. Новомлинець</t>
  </si>
  <si>
    <t>Національний університет "Чернігівська політехніка"</t>
  </si>
  <si>
    <t>Підготовка та розробка наукових проєктів</t>
  </si>
  <si>
    <t>Розробка наукових проєктів та контроль якості в процесах отримання наукових знань</t>
  </si>
  <si>
    <t>В.о. ректора</t>
  </si>
  <si>
    <t xml:space="preserve">очна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</si>
</sst>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đ.&quot;;[Red]\-#,##0\ &quot;đ.&quot;"/>
    <numFmt numFmtId="173" formatCode="#,##0.00\ &quot;đ.&quot;;[Red]\-#,##0.00\ &quot;đ.&quot;"/>
    <numFmt numFmtId="174" formatCode="0.0"/>
    <numFmt numFmtId="175" formatCode="\1\.0"/>
    <numFmt numFmtId="176" formatCode="\1\.00"/>
    <numFmt numFmtId="177" formatCode="\2\.0"/>
    <numFmt numFmtId="178" formatCode="\3\.0"/>
    <numFmt numFmtId="179" formatCode="\3\.00"/>
  </numFmts>
  <fonts count="8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sz val="8"/>
      <name val="Times New Roman"/>
      <family val="1"/>
    </font>
    <font>
      <b/>
      <i/>
      <sz val="26"/>
      <color indexed="10"/>
      <name val="Times New Roman"/>
      <family val="1"/>
    </font>
    <font>
      <i/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7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77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179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5" fontId="0" fillId="0" borderId="22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75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79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74" fontId="17" fillId="0" borderId="13" xfId="0" applyNumberFormat="1" applyFont="1" applyBorder="1" applyAlignment="1">
      <alignment horizontal="center"/>
    </xf>
    <xf numFmtId="174" fontId="17" fillId="0" borderId="53" xfId="0" applyNumberFormat="1" applyFont="1" applyBorder="1" applyAlignment="1">
      <alignment/>
    </xf>
    <xf numFmtId="174" fontId="17" fillId="0" borderId="10" xfId="0" applyNumberFormat="1" applyFont="1" applyBorder="1" applyAlignment="1">
      <alignment/>
    </xf>
    <xf numFmtId="174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7" fillId="0" borderId="0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" fontId="27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1" fontId="23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7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1" fontId="27" fillId="0" borderId="63" xfId="0" applyNumberFormat="1" applyFont="1" applyFill="1" applyBorder="1" applyAlignment="1">
      <alignment horizontal="center" vertical="center" wrapText="1"/>
    </xf>
    <xf numFmtId="1" fontId="23" fillId="0" borderId="64" xfId="0" applyNumberFormat="1" applyFont="1" applyFill="1" applyBorder="1" applyAlignment="1">
      <alignment horizontal="center" vertical="center" wrapText="1"/>
    </xf>
    <xf numFmtId="1" fontId="23" fillId="0" borderId="65" xfId="0" applyNumberFormat="1" applyFont="1" applyFill="1" applyBorder="1" applyAlignment="1">
      <alignment horizontal="center" vertical="center" wrapText="1"/>
    </xf>
    <xf numFmtId="1" fontId="23" fillId="0" borderId="63" xfId="0" applyNumberFormat="1" applyFont="1" applyFill="1" applyBorder="1" applyAlignment="1">
      <alignment horizontal="center" vertical="center" wrapText="1"/>
    </xf>
    <xf numFmtId="1" fontId="27" fillId="0" borderId="64" xfId="0" applyNumberFormat="1" applyFont="1" applyFill="1" applyBorder="1" applyAlignment="1">
      <alignment horizontal="center" vertical="center" wrapText="1"/>
    </xf>
    <xf numFmtId="1" fontId="27" fillId="0" borderId="65" xfId="0" applyNumberFormat="1" applyFont="1" applyFill="1" applyBorder="1" applyAlignment="1">
      <alignment horizontal="center" vertical="center" wrapText="1"/>
    </xf>
    <xf numFmtId="1" fontId="27" fillId="0" borderId="66" xfId="0" applyNumberFormat="1" applyFont="1" applyFill="1" applyBorder="1" applyAlignment="1">
      <alignment horizontal="center" vertical="center" wrapText="1"/>
    </xf>
    <xf numFmtId="1" fontId="33" fillId="0" borderId="57" xfId="0" applyNumberFormat="1" applyFont="1" applyFill="1" applyBorder="1" applyAlignment="1">
      <alignment horizontal="center" vertical="center" wrapText="1"/>
    </xf>
    <xf numFmtId="1" fontId="33" fillId="0" borderId="64" xfId="0" applyNumberFormat="1" applyFont="1" applyFill="1" applyBorder="1" applyAlignment="1">
      <alignment horizontal="center" vertical="center" wrapText="1"/>
    </xf>
    <xf numFmtId="174" fontId="33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1" fontId="33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1" xfId="0" applyNumberFormat="1" applyFont="1" applyFill="1" applyBorder="1" applyAlignment="1">
      <alignment horizontal="center" vertical="center" wrapText="1"/>
    </xf>
    <xf numFmtId="1" fontId="27" fillId="0" borderId="59" xfId="0" applyNumberFormat="1" applyFont="1" applyFill="1" applyBorder="1" applyAlignment="1">
      <alignment horizontal="center" vertical="center" wrapText="1"/>
    </xf>
    <xf numFmtId="1" fontId="3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vertical="center" wrapText="1"/>
    </xf>
    <xf numFmtId="1" fontId="23" fillId="34" borderId="0" xfId="0" applyNumberFormat="1" applyFont="1" applyFill="1" applyAlignment="1">
      <alignment vertical="center" wrapText="1"/>
    </xf>
    <xf numFmtId="1" fontId="24" fillId="0" borderId="67" xfId="0" applyNumberFormat="1" applyFont="1" applyFill="1" applyBorder="1" applyAlignment="1">
      <alignment horizontal="center" vertical="center" textRotation="90" wrapText="1"/>
    </xf>
    <xf numFmtId="1" fontId="27" fillId="0" borderId="68" xfId="0" applyNumberFormat="1" applyFont="1" applyFill="1" applyBorder="1" applyAlignment="1">
      <alignment horizontal="center" vertical="center" wrapText="1"/>
    </xf>
    <xf numFmtId="1" fontId="27" fillId="0" borderId="6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7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7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72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vertical="center" wrapText="1"/>
    </xf>
    <xf numFmtId="1" fontId="27" fillId="0" borderId="0" xfId="0" applyNumberFormat="1" applyFont="1" applyFill="1" applyAlignment="1">
      <alignment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1" fontId="24" fillId="0" borderId="73" xfId="0" applyNumberFormat="1" applyFont="1" applyFill="1" applyBorder="1" applyAlignment="1">
      <alignment horizontal="center" vertical="center" textRotation="90" wrapText="1"/>
    </xf>
    <xf numFmtId="1" fontId="24" fillId="0" borderId="17" xfId="0" applyNumberFormat="1" applyFont="1" applyFill="1" applyBorder="1" applyAlignment="1">
      <alignment horizontal="center" vertical="center" textRotation="90" wrapText="1"/>
    </xf>
    <xf numFmtId="1" fontId="23" fillId="0" borderId="68" xfId="0" applyNumberFormat="1" applyFont="1" applyFill="1" applyBorder="1" applyAlignment="1">
      <alignment horizontal="center" vertical="center" wrapText="1"/>
    </xf>
    <xf numFmtId="1" fontId="27" fillId="0" borderId="74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top" wrapText="1"/>
    </xf>
    <xf numFmtId="0" fontId="29" fillId="0" borderId="31" xfId="0" applyFont="1" applyBorder="1" applyAlignment="1">
      <alignment vertical="center" wrapText="1"/>
    </xf>
    <xf numFmtId="1" fontId="33" fillId="0" borderId="44" xfId="0" applyNumberFormat="1" applyFont="1" applyFill="1" applyBorder="1" applyAlignment="1">
      <alignment horizontal="center" vertical="center" wrapText="1"/>
    </xf>
    <xf numFmtId="1" fontId="24" fillId="0" borderId="75" xfId="0" applyNumberFormat="1" applyFont="1" applyFill="1" applyBorder="1" applyAlignment="1">
      <alignment horizontal="center" vertical="center" textRotation="90" wrapText="1"/>
    </xf>
    <xf numFmtId="1" fontId="24" fillId="0" borderId="76" xfId="0" applyNumberFormat="1" applyFont="1" applyFill="1" applyBorder="1" applyAlignment="1">
      <alignment horizontal="center" vertical="center" textRotation="90" wrapText="1"/>
    </xf>
    <xf numFmtId="1" fontId="27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74" xfId="0" applyNumberFormat="1" applyFont="1" applyFill="1" applyBorder="1" applyAlignment="1">
      <alignment horizontal="center" vertical="center" wrapText="1"/>
    </xf>
    <xf numFmtId="1" fontId="24" fillId="0" borderId="77" xfId="0" applyNumberFormat="1" applyFont="1" applyFill="1" applyBorder="1" applyAlignment="1">
      <alignment horizontal="center" vertical="center" textRotation="90" wrapText="1"/>
    </xf>
    <xf numFmtId="1" fontId="27" fillId="0" borderId="7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79" xfId="0" applyNumberFormat="1" applyFont="1" applyFill="1" applyBorder="1" applyAlignment="1">
      <alignment horizontal="center" vertical="center" wrapText="1"/>
    </xf>
    <xf numFmtId="1" fontId="23" fillId="0" borderId="72" xfId="0" applyNumberFormat="1" applyFont="1" applyFill="1" applyBorder="1" applyAlignment="1">
      <alignment horizontal="center" vertical="center" wrapText="1"/>
    </xf>
    <xf numFmtId="49" fontId="28" fillId="0" borderId="8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8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8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82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 wrapText="1"/>
    </xf>
    <xf numFmtId="0" fontId="29" fillId="0" borderId="31" xfId="0" applyFont="1" applyBorder="1" applyAlignment="1">
      <alignment horizontal="left" vertical="center" wrapText="1"/>
    </xf>
    <xf numFmtId="1" fontId="31" fillId="0" borderId="0" xfId="0" applyNumberFormat="1" applyFont="1" applyBorder="1" applyAlignment="1">
      <alignment horizontal="center" vertical="center" wrapText="1"/>
    </xf>
    <xf numFmtId="1" fontId="29" fillId="0" borderId="0" xfId="0" applyNumberFormat="1" applyFont="1" applyAlignment="1">
      <alignment vertical="center" wrapText="1"/>
    </xf>
    <xf numFmtId="1" fontId="29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31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top" wrapText="1"/>
    </xf>
    <xf numFmtId="0" fontId="27" fillId="0" borderId="83" xfId="0" applyFont="1" applyFill="1" applyBorder="1" applyAlignment="1">
      <alignment horizontal="center" vertical="center" wrapText="1"/>
    </xf>
    <xf numFmtId="0" fontId="27" fillId="0" borderId="84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27" fillId="0" borderId="87" xfId="0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horizontal="center" vertical="center" wrapText="1"/>
    </xf>
    <xf numFmtId="0" fontId="27" fillId="0" borderId="92" xfId="0" applyFont="1" applyFill="1" applyBorder="1" applyAlignment="1">
      <alignment horizontal="center" vertical="center" wrapText="1"/>
    </xf>
    <xf numFmtId="0" fontId="27" fillId="0" borderId="9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6" fillId="0" borderId="94" xfId="0" applyFont="1" applyFill="1" applyBorder="1" applyAlignment="1">
      <alignment horizontal="center" vertical="center" wrapText="1"/>
    </xf>
    <xf numFmtId="0" fontId="36" fillId="0" borderId="95" xfId="0" applyFont="1" applyFill="1" applyBorder="1" applyAlignment="1">
      <alignment horizontal="center" vertical="center" wrapText="1"/>
    </xf>
    <xf numFmtId="0" fontId="36" fillId="0" borderId="96" xfId="0" applyFont="1" applyFill="1" applyBorder="1" applyAlignment="1">
      <alignment horizontal="center" vertical="center" wrapText="1"/>
    </xf>
    <xf numFmtId="49" fontId="27" fillId="0" borderId="86" xfId="0" applyNumberFormat="1" applyFont="1" applyFill="1" applyBorder="1" applyAlignment="1">
      <alignment horizontal="center" vertical="center" wrapText="1"/>
    </xf>
    <xf numFmtId="49" fontId="27" fillId="0" borderId="84" xfId="0" applyNumberFormat="1" applyFont="1" applyFill="1" applyBorder="1" applyAlignment="1">
      <alignment horizontal="center" vertical="center" wrapText="1"/>
    </xf>
    <xf numFmtId="49" fontId="27" fillId="0" borderId="89" xfId="0" applyNumberFormat="1" applyFont="1" applyFill="1" applyBorder="1" applyAlignment="1">
      <alignment horizontal="center" vertical="center" wrapText="1"/>
    </xf>
    <xf numFmtId="49" fontId="27" fillId="0" borderId="87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81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1" fontId="23" fillId="0" borderId="9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1" xfId="0" applyFont="1" applyFill="1" applyBorder="1" applyAlignment="1">
      <alignment horizontal="center" vertical="center" wrapText="1"/>
    </xf>
    <xf numFmtId="0" fontId="34" fillId="0" borderId="102" xfId="0" applyFont="1" applyFill="1" applyBorder="1" applyAlignment="1">
      <alignment horizontal="center" vertical="center" wrapText="1"/>
    </xf>
    <xf numFmtId="0" fontId="40" fillId="0" borderId="102" xfId="0" applyFont="1" applyFill="1" applyBorder="1" applyAlignment="1">
      <alignment horizontal="center" vertical="center" wrapText="1"/>
    </xf>
    <xf numFmtId="0" fontId="34" fillId="0" borderId="103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1" fontId="23" fillId="0" borderId="0" xfId="0" applyNumberFormat="1" applyFont="1" applyFill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33" fillId="0" borderId="63" xfId="0" applyFont="1" applyFill="1" applyBorder="1" applyAlignment="1">
      <alignment horizontal="center" vertical="center" wrapText="1"/>
    </xf>
    <xf numFmtId="0" fontId="33" fillId="0" borderId="65" xfId="0" applyFont="1" applyFill="1" applyBorder="1" applyAlignment="1">
      <alignment horizontal="center" vertical="center" wrapText="1"/>
    </xf>
    <xf numFmtId="1" fontId="23" fillId="0" borderId="90" xfId="0" applyNumberFormat="1" applyFont="1" applyFill="1" applyBorder="1" applyAlignment="1">
      <alignment horizontal="center" vertical="center" wrapText="1"/>
    </xf>
    <xf numFmtId="1" fontId="23" fillId="0" borderId="66" xfId="0" applyNumberFormat="1" applyFont="1" applyFill="1" applyBorder="1" applyAlignment="1">
      <alignment horizontal="center" vertical="center" wrapText="1"/>
    </xf>
    <xf numFmtId="1" fontId="23" fillId="0" borderId="104" xfId="0" applyNumberFormat="1" applyFont="1" applyFill="1" applyBorder="1" applyAlignment="1">
      <alignment horizontal="center" vertical="center" wrapText="1"/>
    </xf>
    <xf numFmtId="1" fontId="32" fillId="0" borderId="63" xfId="0" applyNumberFormat="1" applyFont="1" applyFill="1" applyBorder="1" applyAlignment="1">
      <alignment horizontal="center" vertical="center" wrapText="1"/>
    </xf>
    <xf numFmtId="1" fontId="32" fillId="0" borderId="65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Border="1" applyAlignment="1">
      <alignment horizontal="center" vertical="center" wrapText="1"/>
    </xf>
    <xf numFmtId="174" fontId="32" fillId="0" borderId="0" xfId="0" applyNumberFormat="1" applyFont="1" applyFill="1" applyBorder="1" applyAlignment="1">
      <alignment horizontal="center" vertical="center" wrapText="1"/>
    </xf>
    <xf numFmtId="179" fontId="27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97" xfId="0" applyFont="1" applyFill="1" applyBorder="1" applyAlignment="1" applyProtection="1">
      <alignment vertical="center" wrapText="1"/>
      <protection locked="0"/>
    </xf>
    <xf numFmtId="0" fontId="24" fillId="0" borderId="97" xfId="0" applyFont="1" applyFill="1" applyBorder="1" applyAlignment="1">
      <alignment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23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35" borderId="43" xfId="0" applyNumberFormat="1" applyFont="1" applyFill="1" applyBorder="1" applyAlignment="1" applyProtection="1">
      <alignment horizontal="center" vertical="center" wrapText="1"/>
      <protection locked="0"/>
    </xf>
    <xf numFmtId="1" fontId="33" fillId="35" borderId="47" xfId="0" applyNumberFormat="1" applyFont="1" applyFill="1" applyBorder="1" applyAlignment="1" applyProtection="1">
      <alignment horizontal="center" vertical="center" wrapText="1"/>
      <protection locked="0"/>
    </xf>
    <xf numFmtId="1" fontId="33" fillId="35" borderId="33" xfId="0" applyNumberFormat="1" applyFont="1" applyFill="1" applyBorder="1" applyAlignment="1" applyProtection="1">
      <alignment horizontal="center" vertical="center" wrapText="1"/>
      <protection locked="0"/>
    </xf>
    <xf numFmtId="1" fontId="23" fillId="35" borderId="58" xfId="0" applyNumberFormat="1" applyFont="1" applyFill="1" applyBorder="1" applyAlignment="1" applyProtection="1">
      <alignment horizontal="center" vertical="center" wrapText="1"/>
      <protection locked="0"/>
    </xf>
    <xf numFmtId="1" fontId="33" fillId="35" borderId="44" xfId="0" applyNumberFormat="1" applyFont="1" applyFill="1" applyBorder="1" applyAlignment="1">
      <alignment horizontal="center" vertical="center" wrapText="1"/>
    </xf>
    <xf numFmtId="1" fontId="27" fillId="35" borderId="59" xfId="0" applyNumberFormat="1" applyFont="1" applyFill="1" applyBorder="1" applyAlignment="1">
      <alignment horizontal="center" vertical="center" wrapText="1"/>
    </xf>
    <xf numFmtId="1" fontId="27" fillId="35" borderId="58" xfId="0" applyNumberFormat="1" applyFont="1" applyFill="1" applyBorder="1" applyAlignment="1" applyProtection="1">
      <alignment horizontal="center" vertical="center" wrapText="1"/>
      <protection locked="0"/>
    </xf>
    <xf numFmtId="1" fontId="27" fillId="35" borderId="57" xfId="0" applyNumberFormat="1" applyFont="1" applyFill="1" applyBorder="1" applyAlignment="1" applyProtection="1">
      <alignment horizontal="center" vertical="center" wrapText="1"/>
      <protection locked="0"/>
    </xf>
    <xf numFmtId="1" fontId="27" fillId="35" borderId="59" xfId="0" applyNumberFormat="1" applyFont="1" applyFill="1" applyBorder="1" applyAlignment="1" applyProtection="1">
      <alignment horizontal="center" vertical="center" wrapText="1"/>
      <protection locked="0"/>
    </xf>
    <xf numFmtId="1" fontId="27" fillId="35" borderId="71" xfId="0" applyNumberFormat="1" applyFont="1" applyFill="1" applyBorder="1" applyAlignment="1" applyProtection="1">
      <alignment horizontal="center" vertical="center" wrapText="1"/>
      <protection locked="0"/>
    </xf>
    <xf numFmtId="1" fontId="27" fillId="35" borderId="70" xfId="0" applyNumberFormat="1" applyFont="1" applyFill="1" applyBorder="1" applyAlignment="1" applyProtection="1">
      <alignment horizontal="center" vertical="center" wrapText="1"/>
      <protection locked="0"/>
    </xf>
    <xf numFmtId="1" fontId="23" fillId="35" borderId="59" xfId="0" applyNumberFormat="1" applyFont="1" applyFill="1" applyBorder="1" applyAlignment="1" applyProtection="1">
      <alignment horizontal="center" vertical="center" wrapText="1"/>
      <protection locked="0"/>
    </xf>
    <xf numFmtId="1" fontId="23" fillId="35" borderId="99" xfId="0" applyNumberFormat="1" applyFont="1" applyFill="1" applyBorder="1" applyAlignment="1" applyProtection="1">
      <alignment horizontal="center" vertical="center" wrapText="1"/>
      <protection locked="0"/>
    </xf>
    <xf numFmtId="1" fontId="33" fillId="35" borderId="57" xfId="0" applyNumberFormat="1" applyFont="1" applyFill="1" applyBorder="1" applyAlignment="1">
      <alignment horizontal="center" vertical="center" wrapText="1"/>
    </xf>
    <xf numFmtId="1" fontId="23" fillId="35" borderId="47" xfId="0" applyNumberFormat="1" applyFont="1" applyFill="1" applyBorder="1" applyAlignment="1" applyProtection="1">
      <alignment horizontal="center" vertical="center" wrapText="1"/>
      <protection locked="0"/>
    </xf>
    <xf numFmtId="1" fontId="27" fillId="35" borderId="6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83" xfId="0" applyFont="1" applyFill="1" applyBorder="1" applyAlignment="1">
      <alignment horizontal="center" vertical="center" wrapText="1"/>
    </xf>
    <xf numFmtId="0" fontId="23" fillId="0" borderId="105" xfId="0" applyFont="1" applyFill="1" applyBorder="1" applyAlignment="1">
      <alignment horizontal="center" vertical="center" wrapText="1"/>
    </xf>
    <xf numFmtId="0" fontId="23" fillId="0" borderId="87" xfId="0" applyFont="1" applyFill="1" applyBorder="1" applyAlignment="1">
      <alignment horizontal="center" vertical="center" wrapText="1"/>
    </xf>
    <xf numFmtId="0" fontId="27" fillId="0" borderId="106" xfId="0" applyFont="1" applyFill="1" applyBorder="1" applyAlignment="1">
      <alignment horizontal="center" vertical="center" wrapText="1"/>
    </xf>
    <xf numFmtId="0" fontId="27" fillId="0" borderId="107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23" fillId="0" borderId="108" xfId="0" applyFont="1" applyFill="1" applyBorder="1" applyAlignment="1">
      <alignment horizontal="center" vertical="center" textRotation="90" wrapText="1"/>
    </xf>
    <xf numFmtId="0" fontId="23" fillId="0" borderId="95" xfId="0" applyFont="1" applyFill="1" applyBorder="1" applyAlignment="1">
      <alignment horizontal="center" vertical="center" textRotation="90" wrapText="1"/>
    </xf>
    <xf numFmtId="0" fontId="23" fillId="0" borderId="96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wrapText="1"/>
    </xf>
    <xf numFmtId="0" fontId="43" fillId="0" borderId="0" xfId="0" applyFont="1" applyFill="1" applyAlignment="1">
      <alignment horizontal="left" wrapText="1"/>
    </xf>
    <xf numFmtId="0" fontId="49" fillId="0" borderId="0" xfId="0" applyFont="1" applyFill="1" applyAlignment="1">
      <alignment wrapText="1"/>
    </xf>
    <xf numFmtId="0" fontId="49" fillId="0" borderId="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23" fillId="0" borderId="0" xfId="0" applyFont="1" applyFill="1" applyAlignment="1">
      <alignment horizontal="left" wrapText="1"/>
    </xf>
    <xf numFmtId="0" fontId="27" fillId="0" borderId="0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0" fontId="23" fillId="0" borderId="0" xfId="0" applyFont="1" applyFill="1" applyAlignment="1">
      <alignment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vertical="top" wrapText="1"/>
    </xf>
    <xf numFmtId="0" fontId="27" fillId="0" borderId="31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25" fillId="0" borderId="0" xfId="0" applyFont="1" applyFill="1" applyAlignment="1">
      <alignment horizontal="center" vertical="top" wrapText="1"/>
    </xf>
    <xf numFmtId="0" fontId="23" fillId="0" borderId="109" xfId="0" applyFont="1" applyFill="1" applyBorder="1" applyAlignment="1">
      <alignment horizontal="center" vertical="center" textRotation="90" wrapText="1"/>
    </xf>
    <xf numFmtId="49" fontId="27" fillId="0" borderId="68" xfId="0" applyNumberFormat="1" applyFont="1" applyFill="1" applyBorder="1" applyAlignment="1">
      <alignment horizontal="center" vertical="center" wrapText="1"/>
    </xf>
    <xf numFmtId="49" fontId="27" fillId="0" borderId="64" xfId="0" applyNumberFormat="1" applyFont="1" applyFill="1" applyBorder="1" applyAlignment="1">
      <alignment horizontal="center" vertical="center" wrapText="1"/>
    </xf>
    <xf numFmtId="49" fontId="27" fillId="0" borderId="66" xfId="0" applyNumberFormat="1" applyFont="1" applyFill="1" applyBorder="1" applyAlignment="1">
      <alignment horizontal="center" vertical="center" wrapText="1"/>
    </xf>
    <xf numFmtId="49" fontId="27" fillId="0" borderId="74" xfId="0" applyNumberFormat="1" applyFont="1" applyFill="1" applyBorder="1" applyAlignment="1">
      <alignment horizontal="center" vertical="center" wrapText="1"/>
    </xf>
    <xf numFmtId="49" fontId="27" fillId="0" borderId="104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110" xfId="0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 horizontal="center" vertical="center" wrapText="1"/>
    </xf>
    <xf numFmtId="0" fontId="23" fillId="0" borderId="1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0" fontId="27" fillId="0" borderId="41" xfId="0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7" fillId="0" borderId="60" xfId="0" applyFont="1" applyFill="1" applyBorder="1" applyAlignment="1" applyProtection="1">
      <alignment horizontal="center" vertical="center" wrapText="1"/>
      <protection locked="0"/>
    </xf>
    <xf numFmtId="0" fontId="27" fillId="0" borderId="57" xfId="0" applyFont="1" applyFill="1" applyBorder="1" applyAlignment="1" applyProtection="1">
      <alignment horizontal="center" vertical="center" wrapText="1"/>
      <protection locked="0"/>
    </xf>
    <xf numFmtId="0" fontId="27" fillId="0" borderId="59" xfId="0" applyFont="1" applyFill="1" applyBorder="1" applyAlignment="1" applyProtection="1">
      <alignment horizontal="center" vertical="center" wrapText="1"/>
      <protection locked="0"/>
    </xf>
    <xf numFmtId="0" fontId="27" fillId="0" borderId="106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vertical="center" wrapText="1"/>
    </xf>
    <xf numFmtId="17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textRotation="90" wrapText="1"/>
    </xf>
    <xf numFmtId="0" fontId="35" fillId="36" borderId="0" xfId="0" applyFont="1" applyFill="1" applyBorder="1" applyAlignment="1">
      <alignment horizontal="center" vertical="center" wrapText="1"/>
    </xf>
    <xf numFmtId="0" fontId="24" fillId="35" borderId="80" xfId="0" applyFont="1" applyFill="1" applyBorder="1" applyAlignment="1">
      <alignment vertical="center" wrapText="1"/>
    </xf>
    <xf numFmtId="0" fontId="24" fillId="35" borderId="97" xfId="0" applyFont="1" applyFill="1" applyBorder="1" applyAlignment="1">
      <alignment vertical="center" wrapText="1"/>
    </xf>
    <xf numFmtId="0" fontId="24" fillId="35" borderId="97" xfId="0" applyFont="1" applyFill="1" applyBorder="1" applyAlignment="1" applyProtection="1">
      <alignment vertical="center" wrapText="1"/>
      <protection locked="0"/>
    </xf>
    <xf numFmtId="0" fontId="24" fillId="35" borderId="111" xfId="0" applyFont="1" applyFill="1" applyBorder="1" applyAlignment="1">
      <alignment vertical="center" wrapText="1"/>
    </xf>
    <xf numFmtId="0" fontId="27" fillId="36" borderId="63" xfId="0" applyFont="1" applyFill="1" applyBorder="1" applyAlignment="1">
      <alignment horizontal="center" vertical="center" wrapText="1"/>
    </xf>
    <xf numFmtId="0" fontId="27" fillId="36" borderId="64" xfId="0" applyFont="1" applyFill="1" applyBorder="1" applyAlignment="1">
      <alignment horizontal="center" vertical="center" wrapText="1"/>
    </xf>
    <xf numFmtId="1" fontId="23" fillId="36" borderId="63" xfId="0" applyNumberFormat="1" applyFont="1" applyFill="1" applyBorder="1" applyAlignment="1">
      <alignment horizontal="center" vertical="center" wrapText="1"/>
    </xf>
    <xf numFmtId="1" fontId="23" fillId="36" borderId="64" xfId="0" applyNumberFormat="1" applyFont="1" applyFill="1" applyBorder="1" applyAlignment="1">
      <alignment horizontal="center" vertical="center" wrapText="1"/>
    </xf>
    <xf numFmtId="49" fontId="28" fillId="0" borderId="97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2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37" borderId="0" xfId="0" applyFont="1" applyFill="1" applyBorder="1" applyAlignment="1">
      <alignment horizontal="left" vertical="center" wrapText="1"/>
    </xf>
    <xf numFmtId="0" fontId="29" fillId="37" borderId="31" xfId="0" applyFont="1" applyFill="1" applyBorder="1" applyAlignment="1">
      <alignment horizontal="left" vertical="center" wrapText="1"/>
    </xf>
    <xf numFmtId="0" fontId="42" fillId="37" borderId="31" xfId="0" applyFont="1" applyFill="1" applyBorder="1" applyAlignment="1">
      <alignment horizontal="left" vertical="center" wrapText="1"/>
    </xf>
    <xf numFmtId="0" fontId="42" fillId="37" borderId="31" xfId="0" applyFont="1" applyFill="1" applyBorder="1" applyAlignment="1">
      <alignment vertical="center" wrapText="1"/>
    </xf>
    <xf numFmtId="0" fontId="31" fillId="37" borderId="31" xfId="0" applyFont="1" applyFill="1" applyBorder="1" applyAlignment="1">
      <alignment vertical="center" wrapText="1"/>
    </xf>
    <xf numFmtId="0" fontId="29" fillId="37" borderId="31" xfId="0" applyFont="1" applyFill="1" applyBorder="1" applyAlignment="1">
      <alignment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4" fillId="0" borderId="11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1" fontId="27" fillId="0" borderId="113" xfId="0" applyNumberFormat="1" applyFont="1" applyFill="1" applyBorder="1" applyAlignment="1">
      <alignment horizontal="center" vertical="center" wrapText="1"/>
    </xf>
    <xf numFmtId="1" fontId="27" fillId="0" borderId="107" xfId="0" applyNumberFormat="1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 vertical="center" textRotation="90" wrapText="1"/>
    </xf>
    <xf numFmtId="1" fontId="39" fillId="0" borderId="59" xfId="0" applyNumberFormat="1" applyFont="1" applyFill="1" applyBorder="1" applyAlignment="1">
      <alignment horizontal="center" vertical="center" textRotation="90" wrapText="1"/>
    </xf>
    <xf numFmtId="1" fontId="39" fillId="0" borderId="114" xfId="0" applyNumberFormat="1" applyFont="1" applyFill="1" applyBorder="1" applyAlignment="1">
      <alignment horizontal="center" vertical="center" textRotation="90" wrapText="1"/>
    </xf>
    <xf numFmtId="1" fontId="39" fillId="0" borderId="99" xfId="0" applyNumberFormat="1" applyFont="1" applyFill="1" applyBorder="1" applyAlignment="1">
      <alignment horizontal="center" vertical="center" textRotation="90" wrapText="1"/>
    </xf>
    <xf numFmtId="1" fontId="39" fillId="0" borderId="115" xfId="0" applyNumberFormat="1" applyFont="1" applyFill="1" applyBorder="1" applyAlignment="1">
      <alignment horizontal="center" vertical="center" textRotation="90" wrapText="1"/>
    </xf>
    <xf numFmtId="1" fontId="23" fillId="0" borderId="107" xfId="0" applyNumberFormat="1" applyFont="1" applyFill="1" applyBorder="1" applyAlignment="1">
      <alignment horizontal="center" vertical="center" wrapText="1"/>
    </xf>
    <xf numFmtId="1" fontId="23" fillId="0" borderId="116" xfId="0" applyNumberFormat="1" applyFont="1" applyFill="1" applyBorder="1" applyAlignment="1">
      <alignment horizontal="center" vertical="center" wrapText="1"/>
    </xf>
    <xf numFmtId="1" fontId="23" fillId="0" borderId="117" xfId="0" applyNumberFormat="1" applyFont="1" applyFill="1" applyBorder="1" applyAlignment="1">
      <alignment horizontal="center" vertical="center" wrapText="1"/>
    </xf>
    <xf numFmtId="1" fontId="23" fillId="0" borderId="118" xfId="0" applyNumberFormat="1" applyFont="1" applyFill="1" applyBorder="1" applyAlignment="1">
      <alignment horizontal="center" vertical="center" wrapText="1"/>
    </xf>
    <xf numFmtId="1" fontId="23" fillId="0" borderId="119" xfId="0" applyNumberFormat="1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textRotation="90" wrapText="1"/>
    </xf>
    <xf numFmtId="0" fontId="36" fillId="0" borderId="35" xfId="0" applyFont="1" applyFill="1" applyBorder="1" applyAlignment="1">
      <alignment horizontal="center" vertical="center" textRotation="90" wrapText="1"/>
    </xf>
    <xf numFmtId="0" fontId="36" fillId="0" borderId="114" xfId="0" applyFont="1" applyFill="1" applyBorder="1" applyAlignment="1">
      <alignment horizontal="center" vertical="center" textRotation="90" wrapText="1"/>
    </xf>
    <xf numFmtId="0" fontId="33" fillId="0" borderId="57" xfId="0" applyFont="1" applyFill="1" applyBorder="1" applyAlignment="1">
      <alignment horizontal="center" vertical="center" textRotation="90" wrapText="1"/>
    </xf>
    <xf numFmtId="0" fontId="33" fillId="0" borderId="11" xfId="0" applyFont="1" applyFill="1" applyBorder="1" applyAlignment="1">
      <alignment horizontal="center" vertical="center" textRotation="90" wrapText="1"/>
    </xf>
    <xf numFmtId="0" fontId="33" fillId="0" borderId="17" xfId="0" applyFont="1" applyFill="1" applyBorder="1" applyAlignment="1">
      <alignment horizontal="center" vertical="center" textRotation="90" wrapText="1"/>
    </xf>
    <xf numFmtId="1" fontId="23" fillId="0" borderId="113" xfId="0" applyNumberFormat="1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textRotation="90" wrapText="1"/>
    </xf>
    <xf numFmtId="0" fontId="27" fillId="0" borderId="120" xfId="0" applyFont="1" applyFill="1" applyBorder="1" applyAlignment="1">
      <alignment horizontal="center" vertical="center" textRotation="90" wrapText="1"/>
    </xf>
    <xf numFmtId="0" fontId="27" fillId="0" borderId="73" xfId="0" applyFont="1" applyFill="1" applyBorder="1" applyAlignment="1">
      <alignment horizontal="center" vertical="center" textRotation="90" wrapText="1"/>
    </xf>
    <xf numFmtId="1" fontId="23" fillId="0" borderId="121" xfId="0" applyNumberFormat="1" applyFont="1" applyFill="1" applyBorder="1" applyAlignment="1">
      <alignment horizontal="center" vertical="center" wrapText="1"/>
    </xf>
    <xf numFmtId="0" fontId="27" fillId="0" borderId="82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75" xfId="0" applyFont="1" applyFill="1" applyBorder="1" applyAlignment="1">
      <alignment horizontal="center" vertical="center" textRotation="90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107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textRotation="90" wrapText="1"/>
    </xf>
    <xf numFmtId="0" fontId="27" fillId="0" borderId="110" xfId="0" applyFont="1" applyFill="1" applyBorder="1" applyAlignment="1">
      <alignment horizontal="center" vertical="center" textRotation="90" wrapText="1"/>
    </xf>
    <xf numFmtId="0" fontId="27" fillId="0" borderId="122" xfId="0" applyFont="1" applyFill="1" applyBorder="1" applyAlignment="1">
      <alignment horizontal="center" vertical="center" textRotation="90" wrapText="1"/>
    </xf>
    <xf numFmtId="1" fontId="33" fillId="0" borderId="117" xfId="0" applyNumberFormat="1" applyFont="1" applyFill="1" applyBorder="1" applyAlignment="1">
      <alignment horizontal="center" vertical="center" wrapText="1"/>
    </xf>
    <xf numFmtId="1" fontId="33" fillId="0" borderId="107" xfId="0" applyNumberFormat="1" applyFont="1" applyFill="1" applyBorder="1" applyAlignment="1">
      <alignment horizontal="center" vertical="center" wrapText="1"/>
    </xf>
    <xf numFmtId="1" fontId="33" fillId="0" borderId="123" xfId="0" applyNumberFormat="1" applyFont="1" applyFill="1" applyBorder="1" applyAlignment="1">
      <alignment horizontal="center" vertical="center" wrapText="1"/>
    </xf>
    <xf numFmtId="1" fontId="36" fillId="0" borderId="21" xfId="0" applyNumberFormat="1" applyFont="1" applyFill="1" applyBorder="1" applyAlignment="1">
      <alignment horizontal="center" vertical="center" wrapText="1"/>
    </xf>
    <xf numFmtId="1" fontId="36" fillId="0" borderId="112" xfId="0" applyNumberFormat="1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 wrapText="1"/>
    </xf>
    <xf numFmtId="1" fontId="23" fillId="0" borderId="124" xfId="0" applyNumberFormat="1" applyFont="1" applyFill="1" applyBorder="1" applyAlignment="1">
      <alignment horizontal="center" vertical="center" wrapText="1"/>
    </xf>
    <xf numFmtId="1" fontId="23" fillId="0" borderId="125" xfId="0" applyNumberFormat="1" applyFont="1" applyFill="1" applyBorder="1" applyAlignment="1">
      <alignment horizontal="center" vertical="center" wrapText="1"/>
    </xf>
    <xf numFmtId="1" fontId="23" fillId="0" borderId="126" xfId="0" applyNumberFormat="1" applyFont="1" applyFill="1" applyBorder="1" applyAlignment="1">
      <alignment horizontal="center" vertical="center" wrapText="1"/>
    </xf>
    <xf numFmtId="1" fontId="27" fillId="0" borderId="127" xfId="0" applyNumberFormat="1" applyFont="1" applyFill="1" applyBorder="1" applyAlignment="1">
      <alignment horizontal="center" vertical="center" wrapText="1"/>
    </xf>
    <xf numFmtId="1" fontId="27" fillId="0" borderId="128" xfId="0" applyNumberFormat="1" applyFont="1" applyFill="1" applyBorder="1" applyAlignment="1">
      <alignment horizontal="center" vertical="center" wrapText="1"/>
    </xf>
    <xf numFmtId="1" fontId="27" fillId="0" borderId="129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top" wrapText="1"/>
    </xf>
    <xf numFmtId="0" fontId="29" fillId="37" borderId="31" xfId="0" applyFont="1" applyFill="1" applyBorder="1" applyAlignment="1">
      <alignment vertical="center" wrapText="1"/>
    </xf>
    <xf numFmtId="0" fontId="29" fillId="0" borderId="31" xfId="0" applyFont="1" applyBorder="1" applyAlignment="1">
      <alignment vertical="center" wrapText="1"/>
    </xf>
    <xf numFmtId="1" fontId="27" fillId="36" borderId="73" xfId="0" applyNumberFormat="1" applyFont="1" applyFill="1" applyBorder="1" applyAlignment="1">
      <alignment horizontal="center" vertical="center" wrapText="1"/>
    </xf>
    <xf numFmtId="1" fontId="27" fillId="36" borderId="17" xfId="0" applyNumberFormat="1" applyFont="1" applyFill="1" applyBorder="1" applyAlignment="1">
      <alignment horizontal="center" vertical="center" wrapText="1"/>
    </xf>
    <xf numFmtId="1" fontId="27" fillId="36" borderId="75" xfId="0" applyNumberFormat="1" applyFont="1" applyFill="1" applyBorder="1" applyAlignment="1">
      <alignment horizontal="center" vertical="center" wrapText="1"/>
    </xf>
    <xf numFmtId="1" fontId="27" fillId="36" borderId="115" xfId="0" applyNumberFormat="1" applyFont="1" applyFill="1" applyBorder="1" applyAlignment="1">
      <alignment horizontal="center" vertical="center" wrapText="1"/>
    </xf>
    <xf numFmtId="1" fontId="23" fillId="0" borderId="43" xfId="0" applyNumberFormat="1" applyFont="1" applyFill="1" applyBorder="1" applyAlignment="1">
      <alignment horizontal="center" vertical="center" wrapText="1"/>
    </xf>
    <xf numFmtId="174" fontId="33" fillId="0" borderId="130" xfId="0" applyNumberFormat="1" applyFont="1" applyFill="1" applyBorder="1" applyAlignment="1">
      <alignment horizontal="left" vertical="center" wrapText="1"/>
    </xf>
    <xf numFmtId="174" fontId="33" fillId="0" borderId="23" xfId="0" applyNumberFormat="1" applyFont="1" applyFill="1" applyBorder="1" applyAlignment="1">
      <alignment horizontal="left" vertical="center" wrapText="1"/>
    </xf>
    <xf numFmtId="174" fontId="33" fillId="0" borderId="20" xfId="0" applyNumberFormat="1" applyFont="1" applyFill="1" applyBorder="1" applyAlignment="1">
      <alignment horizontal="left" vertical="center" wrapText="1"/>
    </xf>
    <xf numFmtId="1" fontId="36" fillId="0" borderId="45" xfId="0" applyNumberFormat="1" applyFont="1" applyFill="1" applyBorder="1" applyAlignment="1">
      <alignment horizontal="right" vertical="center" wrapText="1"/>
    </xf>
    <xf numFmtId="1" fontId="36" fillId="0" borderId="21" xfId="0" applyNumberFormat="1" applyFont="1" applyFill="1" applyBorder="1" applyAlignment="1">
      <alignment horizontal="right" vertical="center" wrapText="1"/>
    </xf>
    <xf numFmtId="1" fontId="27" fillId="0" borderId="131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132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3" xfId="0" applyFont="1" applyFill="1" applyBorder="1" applyAlignment="1">
      <alignment horizontal="center" vertical="center" wrapText="1"/>
    </xf>
    <xf numFmtId="0" fontId="27" fillId="0" borderId="106" xfId="0" applyFont="1" applyFill="1" applyBorder="1" applyAlignment="1">
      <alignment horizontal="center" vertical="center" wrapText="1"/>
    </xf>
    <xf numFmtId="0" fontId="27" fillId="0" borderId="134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textRotation="90" wrapText="1"/>
    </xf>
    <xf numFmtId="0" fontId="36" fillId="0" borderId="120" xfId="0" applyFont="1" applyFill="1" applyBorder="1" applyAlignment="1">
      <alignment horizontal="center" vertical="center" textRotation="90" wrapText="1"/>
    </xf>
    <xf numFmtId="0" fontId="36" fillId="0" borderId="73" xfId="0" applyFont="1" applyFill="1" applyBorder="1" applyAlignment="1">
      <alignment horizontal="center" vertical="center" textRotation="90" wrapText="1"/>
    </xf>
    <xf numFmtId="1" fontId="23" fillId="0" borderId="135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33" xfId="0" applyNumberFormat="1" applyFont="1" applyFill="1" applyBorder="1" applyAlignment="1">
      <alignment horizontal="center" vertical="center" wrapText="1"/>
    </xf>
    <xf numFmtId="0" fontId="26" fillId="0" borderId="136" xfId="0" applyFont="1" applyFill="1" applyBorder="1" applyAlignment="1">
      <alignment horizontal="center" vertical="center" wrapText="1"/>
    </xf>
    <xf numFmtId="0" fontId="26" fillId="0" borderId="13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138" xfId="0" applyFont="1" applyFill="1" applyBorder="1" applyAlignment="1">
      <alignment horizontal="center" vertical="center" wrapText="1"/>
    </xf>
    <xf numFmtId="1" fontId="23" fillId="0" borderId="130" xfId="0" applyNumberFormat="1" applyFont="1" applyFill="1" applyBorder="1" applyAlignment="1">
      <alignment horizontal="center" vertical="center" wrapText="1"/>
    </xf>
    <xf numFmtId="1" fontId="23" fillId="0" borderId="139" xfId="0" applyNumberFormat="1" applyFont="1" applyFill="1" applyBorder="1" applyAlignment="1">
      <alignment horizontal="center" vertical="center" wrapText="1"/>
    </xf>
    <xf numFmtId="0" fontId="32" fillId="36" borderId="140" xfId="0" applyFont="1" applyFill="1" applyBorder="1" applyAlignment="1">
      <alignment horizontal="center" vertical="center" wrapText="1"/>
    </xf>
    <xf numFmtId="0" fontId="32" fillId="36" borderId="74" xfId="0" applyFont="1" applyFill="1" applyBorder="1" applyAlignment="1">
      <alignment horizontal="center" vertical="center" wrapText="1"/>
    </xf>
    <xf numFmtId="0" fontId="30" fillId="36" borderId="79" xfId="0" applyFont="1" applyFill="1" applyBorder="1" applyAlignment="1">
      <alignment horizontal="center" vertical="center" wrapText="1"/>
    </xf>
    <xf numFmtId="0" fontId="30" fillId="36" borderId="104" xfId="0" applyFont="1" applyFill="1" applyBorder="1" applyAlignment="1">
      <alignment horizontal="center" vertical="center" wrapText="1"/>
    </xf>
    <xf numFmtId="1" fontId="27" fillId="36" borderId="77" xfId="0" applyNumberFormat="1" applyFont="1" applyFill="1" applyBorder="1" applyAlignment="1">
      <alignment horizontal="center" vertical="center" wrapText="1"/>
    </xf>
    <xf numFmtId="1" fontId="27" fillId="36" borderId="114" xfId="0" applyNumberFormat="1" applyFont="1" applyFill="1" applyBorder="1" applyAlignment="1">
      <alignment horizontal="center" vertical="center" wrapText="1"/>
    </xf>
    <xf numFmtId="174" fontId="24" fillId="0" borderId="141" xfId="0" applyNumberFormat="1" applyFont="1" applyFill="1" applyBorder="1" applyAlignment="1">
      <alignment horizontal="left" vertical="center" wrapText="1"/>
    </xf>
    <xf numFmtId="174" fontId="24" fillId="0" borderId="142" xfId="0" applyNumberFormat="1" applyFont="1" applyFill="1" applyBorder="1" applyAlignment="1">
      <alignment horizontal="left" vertical="center" wrapText="1"/>
    </xf>
    <xf numFmtId="174" fontId="24" fillId="0" borderId="143" xfId="0" applyNumberFormat="1" applyFont="1" applyFill="1" applyBorder="1" applyAlignment="1">
      <alignment horizontal="left" vertical="center" wrapText="1"/>
    </xf>
    <xf numFmtId="0" fontId="23" fillId="0" borderId="136" xfId="0" applyFont="1" applyFill="1" applyBorder="1" applyAlignment="1">
      <alignment horizontal="center" vertical="center" wrapText="1"/>
    </xf>
    <xf numFmtId="0" fontId="23" fillId="0" borderId="137" xfId="0" applyFont="1" applyFill="1" applyBorder="1" applyAlignment="1">
      <alignment horizontal="center" vertical="center" wrapText="1"/>
    </xf>
    <xf numFmtId="0" fontId="23" fillId="0" borderId="138" xfId="0" applyFont="1" applyFill="1" applyBorder="1" applyAlignment="1">
      <alignment horizontal="center" vertical="center" wrapText="1"/>
    </xf>
    <xf numFmtId="1" fontId="23" fillId="0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133" xfId="0" applyFont="1" applyFill="1" applyBorder="1" applyAlignment="1">
      <alignment horizontal="center" vertical="center" textRotation="90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textRotation="90" wrapText="1"/>
    </xf>
    <xf numFmtId="0" fontId="23" fillId="0" borderId="120" xfId="0" applyFont="1" applyFill="1" applyBorder="1" applyAlignment="1">
      <alignment horizontal="center" vertical="center" textRotation="90" wrapText="1"/>
    </xf>
    <xf numFmtId="0" fontId="23" fillId="0" borderId="73" xfId="0" applyFont="1" applyFill="1" applyBorder="1" applyAlignment="1">
      <alignment horizontal="center" vertical="center" textRotation="90" wrapText="1"/>
    </xf>
    <xf numFmtId="0" fontId="27" fillId="0" borderId="11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1" fontId="27" fillId="0" borderId="144" xfId="0" applyNumberFormat="1" applyFont="1" applyFill="1" applyBorder="1" applyAlignment="1">
      <alignment horizontal="center" vertical="center" wrapText="1"/>
    </xf>
    <xf numFmtId="1" fontId="27" fillId="0" borderId="84" xfId="0" applyNumberFormat="1" applyFont="1" applyFill="1" applyBorder="1" applyAlignment="1">
      <alignment horizontal="center" vertical="center" wrapText="1"/>
    </xf>
    <xf numFmtId="1" fontId="27" fillId="0" borderId="145" xfId="0" applyNumberFormat="1" applyFont="1" applyFill="1" applyBorder="1" applyAlignment="1">
      <alignment horizontal="center" vertical="center" wrapText="1"/>
    </xf>
    <xf numFmtId="1" fontId="27" fillId="0" borderId="146" xfId="0" applyNumberFormat="1" applyFont="1" applyFill="1" applyBorder="1" applyAlignment="1">
      <alignment horizontal="center" vertical="center" wrapText="1"/>
    </xf>
    <xf numFmtId="174" fontId="33" fillId="0" borderId="113" xfId="0" applyNumberFormat="1" applyFont="1" applyFill="1" applyBorder="1" applyAlignment="1">
      <alignment horizontal="left" vertical="center" wrapText="1"/>
    </xf>
    <xf numFmtId="174" fontId="33" fillId="0" borderId="107" xfId="0" applyNumberFormat="1" applyFont="1" applyFill="1" applyBorder="1" applyAlignment="1">
      <alignment horizontal="left" vertical="center" wrapText="1"/>
    </xf>
    <xf numFmtId="174" fontId="33" fillId="0" borderId="19" xfId="0" applyNumberFormat="1" applyFont="1" applyFill="1" applyBorder="1" applyAlignment="1">
      <alignment horizontal="left" vertical="center" wrapText="1"/>
    </xf>
    <xf numFmtId="0" fontId="32" fillId="0" borderId="79" xfId="0" applyFont="1" applyFill="1" applyBorder="1" applyAlignment="1">
      <alignment horizontal="center" vertical="center" wrapText="1"/>
    </xf>
    <xf numFmtId="0" fontId="32" fillId="0" borderId="74" xfId="0" applyFont="1" applyFill="1" applyBorder="1" applyAlignment="1">
      <alignment horizontal="center" vertical="center" wrapText="1"/>
    </xf>
    <xf numFmtId="1" fontId="27" fillId="0" borderId="117" xfId="0" applyNumberFormat="1" applyFont="1" applyFill="1" applyBorder="1" applyAlignment="1">
      <alignment horizontal="center" vertical="center" wrapText="1"/>
    </xf>
    <xf numFmtId="0" fontId="32" fillId="36" borderId="122" xfId="0" applyFont="1" applyFill="1" applyBorder="1" applyAlignment="1">
      <alignment horizontal="center" vertical="center" wrapText="1"/>
    </xf>
    <xf numFmtId="0" fontId="0" fillId="36" borderId="143" xfId="0" applyFill="1" applyBorder="1" applyAlignment="1">
      <alignment/>
    </xf>
    <xf numFmtId="1" fontId="23" fillId="0" borderId="11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47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Fill="1" applyBorder="1" applyAlignment="1">
      <alignment horizontal="center" vertical="center" wrapText="1"/>
    </xf>
    <xf numFmtId="1" fontId="23" fillId="0" borderId="112" xfId="0" applyNumberFormat="1" applyFont="1" applyFill="1" applyBorder="1" applyAlignment="1">
      <alignment horizontal="center" vertical="center" wrapText="1"/>
    </xf>
    <xf numFmtId="1" fontId="23" fillId="0" borderId="46" xfId="0" applyNumberFormat="1" applyFont="1" applyFill="1" applyBorder="1" applyAlignment="1">
      <alignment horizontal="center" vertical="center" wrapText="1"/>
    </xf>
    <xf numFmtId="1" fontId="27" fillId="36" borderId="148" xfId="0" applyNumberFormat="1" applyFont="1" applyFill="1" applyBorder="1" applyAlignment="1">
      <alignment horizontal="center" vertical="center" wrapText="1"/>
    </xf>
    <xf numFmtId="1" fontId="27" fillId="36" borderId="149" xfId="0" applyNumberFormat="1" applyFont="1" applyFill="1" applyBorder="1" applyAlignment="1">
      <alignment horizontal="center" vertical="center" wrapText="1"/>
    </xf>
    <xf numFmtId="1" fontId="27" fillId="36" borderId="15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7" fillId="0" borderId="151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31" fillId="0" borderId="28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wrapText="1"/>
    </xf>
    <xf numFmtId="0" fontId="31" fillId="0" borderId="31" xfId="0" applyFont="1" applyFill="1" applyBorder="1" applyAlignment="1">
      <alignment horizontal="center" wrapText="1"/>
    </xf>
    <xf numFmtId="0" fontId="25" fillId="0" borderId="71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82" xfId="0" applyFont="1" applyFill="1" applyBorder="1" applyAlignment="1">
      <alignment horizontal="center" vertical="center" wrapText="1"/>
    </xf>
    <xf numFmtId="0" fontId="27" fillId="0" borderId="152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wrapText="1"/>
    </xf>
    <xf numFmtId="0" fontId="25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wrapText="1"/>
    </xf>
    <xf numFmtId="0" fontId="23" fillId="0" borderId="31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78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vertical="center" wrapText="1"/>
    </xf>
    <xf numFmtId="0" fontId="23" fillId="0" borderId="94" xfId="0" applyFont="1" applyFill="1" applyBorder="1" applyAlignment="1">
      <alignment horizontal="center" vertical="center" textRotation="90" wrapText="1"/>
    </xf>
    <xf numFmtId="0" fontId="23" fillId="0" borderId="95" xfId="0" applyFont="1" applyFill="1" applyBorder="1" applyAlignment="1">
      <alignment horizontal="center" vertical="center" textRotation="90" wrapText="1"/>
    </xf>
    <xf numFmtId="0" fontId="23" fillId="0" borderId="153" xfId="0" applyFont="1" applyFill="1" applyBorder="1" applyAlignment="1">
      <alignment horizontal="center" vertical="center" textRotation="90" wrapText="1"/>
    </xf>
    <xf numFmtId="0" fontId="23" fillId="0" borderId="108" xfId="0" applyFont="1" applyFill="1" applyBorder="1" applyAlignment="1">
      <alignment horizontal="center" vertical="center" textRotation="90" wrapText="1"/>
    </xf>
    <xf numFmtId="0" fontId="27" fillId="0" borderId="19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wrapText="1"/>
    </xf>
    <xf numFmtId="0" fontId="23" fillId="0" borderId="153" xfId="0" applyFont="1" applyFill="1" applyBorder="1" applyAlignment="1">
      <alignment horizontal="center" vertical="center" wrapText="1"/>
    </xf>
    <xf numFmtId="0" fontId="23" fillId="0" borderId="108" xfId="0" applyFont="1" applyFill="1" applyBorder="1" applyAlignment="1">
      <alignment horizontal="center" vertical="center" wrapText="1"/>
    </xf>
    <xf numFmtId="0" fontId="23" fillId="0" borderId="154" xfId="0" applyFont="1" applyFill="1" applyBorder="1" applyAlignment="1">
      <alignment horizontal="center" vertical="center" textRotation="90" wrapText="1"/>
    </xf>
    <xf numFmtId="0" fontId="23" fillId="0" borderId="109" xfId="0" applyFont="1" applyFill="1" applyBorder="1" applyAlignment="1">
      <alignment horizontal="center" vertical="center" textRotation="90" wrapText="1"/>
    </xf>
    <xf numFmtId="0" fontId="23" fillId="0" borderId="155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7" fillId="0" borderId="130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textRotation="90" wrapText="1"/>
    </xf>
    <xf numFmtId="0" fontId="23" fillId="0" borderId="28" xfId="0" applyFont="1" applyFill="1" applyBorder="1" applyAlignment="1">
      <alignment horizontal="center" wrapText="1"/>
    </xf>
    <xf numFmtId="0" fontId="23" fillId="0" borderId="136" xfId="0" applyFont="1" applyFill="1" applyBorder="1" applyAlignment="1">
      <alignment horizontal="center" vertical="center" textRotation="90" wrapText="1"/>
    </xf>
    <xf numFmtId="0" fontId="23" fillId="0" borderId="138" xfId="0" applyFont="1" applyFill="1" applyBorder="1" applyAlignment="1">
      <alignment horizontal="center" vertical="center" textRotation="90" wrapText="1"/>
    </xf>
    <xf numFmtId="0" fontId="23" fillId="0" borderId="113" xfId="0" applyFont="1" applyFill="1" applyBorder="1" applyAlignment="1">
      <alignment horizontal="center" vertical="center" wrapText="1"/>
    </xf>
    <xf numFmtId="0" fontId="23" fillId="0" borderId="123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7" fillId="0" borderId="156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113" xfId="0" applyFont="1" applyFill="1" applyBorder="1" applyAlignment="1" applyProtection="1">
      <alignment vertical="center" wrapText="1"/>
      <protection locked="0"/>
    </xf>
    <xf numFmtId="0" fontId="27" fillId="0" borderId="107" xfId="0" applyFont="1" applyFill="1" applyBorder="1" applyAlignment="1" applyProtection="1">
      <alignment vertical="center" wrapText="1"/>
      <protection locked="0"/>
    </xf>
    <xf numFmtId="0" fontId="27" fillId="0" borderId="123" xfId="0" applyFont="1" applyFill="1" applyBorder="1" applyAlignment="1" applyProtection="1">
      <alignment vertical="center" wrapText="1"/>
      <protection locked="0"/>
    </xf>
    <xf numFmtId="0" fontId="36" fillId="0" borderId="82" xfId="0" applyFont="1" applyFill="1" applyBorder="1" applyAlignment="1">
      <alignment horizontal="left" vertical="center" wrapText="1"/>
    </xf>
    <xf numFmtId="0" fontId="36" fillId="0" borderId="71" xfId="0" applyFont="1" applyFill="1" applyBorder="1" applyAlignment="1">
      <alignment horizontal="left" vertical="center" wrapText="1"/>
    </xf>
    <xf numFmtId="0" fontId="36" fillId="0" borderId="152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30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36" fillId="0" borderId="28" xfId="0" applyFont="1" applyFill="1" applyBorder="1" applyAlignment="1">
      <alignment horizontal="left" vertical="center" wrapText="1"/>
    </xf>
    <xf numFmtId="0" fontId="36" fillId="0" borderId="36" xfId="0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left" vertical="center" wrapText="1"/>
    </xf>
    <xf numFmtId="0" fontId="36" fillId="0" borderId="106" xfId="0" applyFont="1" applyFill="1" applyBorder="1" applyAlignment="1">
      <alignment horizontal="left" vertical="center" wrapText="1"/>
    </xf>
    <xf numFmtId="0" fontId="36" fillId="0" borderId="134" xfId="0" applyFont="1" applyFill="1" applyBorder="1" applyAlignment="1">
      <alignment horizontal="left" vertical="center" wrapText="1"/>
    </xf>
    <xf numFmtId="0" fontId="36" fillId="0" borderId="52" xfId="0" applyFont="1" applyFill="1" applyBorder="1" applyAlignment="1">
      <alignment horizontal="left" vertical="center" wrapText="1"/>
    </xf>
    <xf numFmtId="0" fontId="36" fillId="0" borderId="31" xfId="0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left" vertical="center" wrapText="1"/>
    </xf>
    <xf numFmtId="0" fontId="27" fillId="0" borderId="127" xfId="0" applyFont="1" applyFill="1" applyBorder="1" applyAlignment="1">
      <alignment vertical="center" wrapText="1"/>
    </xf>
    <xf numFmtId="0" fontId="27" fillId="0" borderId="128" xfId="0" applyFont="1" applyFill="1" applyBorder="1" applyAlignment="1">
      <alignment vertical="center" wrapText="1"/>
    </xf>
    <xf numFmtId="0" fontId="27" fillId="0" borderId="129" xfId="0" applyFont="1" applyFill="1" applyBorder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120" xfId="0" applyFont="1" applyFill="1" applyBorder="1" applyAlignment="1">
      <alignment horizontal="center" vertical="center" wrapText="1"/>
    </xf>
    <xf numFmtId="0" fontId="27" fillId="0" borderId="157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133" xfId="53" applyFont="1" applyFill="1" applyBorder="1" applyAlignment="1" applyProtection="1">
      <alignment vertical="center" wrapText="1"/>
      <protection hidden="1" locked="0"/>
    </xf>
    <xf numFmtId="0" fontId="27" fillId="0" borderId="106" xfId="53" applyFont="1" applyFill="1" applyBorder="1" applyAlignment="1" applyProtection="1">
      <alignment vertical="center" wrapText="1"/>
      <protection hidden="1" locked="0"/>
    </xf>
    <xf numFmtId="0" fontId="27" fillId="0" borderId="51" xfId="53" applyFont="1" applyFill="1" applyBorder="1" applyAlignment="1" applyProtection="1">
      <alignment vertical="center" wrapText="1"/>
      <protection hidden="1" locked="0"/>
    </xf>
    <xf numFmtId="0" fontId="27" fillId="0" borderId="38" xfId="53" applyFont="1" applyFill="1" applyBorder="1" applyAlignment="1" applyProtection="1">
      <alignment vertical="center" wrapText="1"/>
      <protection hidden="1" locked="0"/>
    </xf>
    <xf numFmtId="0" fontId="27" fillId="0" borderId="31" xfId="53" applyFont="1" applyFill="1" applyBorder="1" applyAlignment="1" applyProtection="1">
      <alignment vertical="center" wrapText="1"/>
      <protection hidden="1" locked="0"/>
    </xf>
    <xf numFmtId="0" fontId="27" fillId="0" borderId="13" xfId="53" applyFont="1" applyFill="1" applyBorder="1" applyAlignment="1" applyProtection="1">
      <alignment vertical="center" wrapText="1"/>
      <protection hidden="1" locked="0"/>
    </xf>
    <xf numFmtId="0" fontId="27" fillId="0" borderId="130" xfId="0" applyFont="1" applyFill="1" applyBorder="1" applyAlignment="1" applyProtection="1">
      <alignment vertical="center" wrapText="1"/>
      <protection locked="0"/>
    </xf>
    <xf numFmtId="0" fontId="27" fillId="0" borderId="23" xfId="0" applyFont="1" applyFill="1" applyBorder="1" applyAlignment="1" applyProtection="1">
      <alignment vertical="center" wrapText="1"/>
      <protection locked="0"/>
    </xf>
    <xf numFmtId="0" fontId="27" fillId="0" borderId="132" xfId="0" applyFont="1" applyFill="1" applyBorder="1" applyAlignment="1" applyProtection="1">
      <alignment vertical="center" wrapText="1"/>
      <protection locked="0"/>
    </xf>
    <xf numFmtId="0" fontId="27" fillId="0" borderId="78" xfId="53" applyFont="1" applyFill="1" applyBorder="1" applyAlignment="1" applyProtection="1">
      <alignment vertical="center" wrapText="1"/>
      <protection hidden="1" locked="0"/>
    </xf>
    <xf numFmtId="0" fontId="27" fillId="0" borderId="71" xfId="53" applyFont="1" applyFill="1" applyBorder="1" applyAlignment="1" applyProtection="1">
      <alignment vertical="center" wrapText="1"/>
      <protection hidden="1" locked="0"/>
    </xf>
    <xf numFmtId="0" fontId="27" fillId="0" borderId="60" xfId="53" applyFont="1" applyFill="1" applyBorder="1" applyAlignment="1" applyProtection="1">
      <alignment vertical="center" wrapText="1"/>
      <protection hidden="1" locked="0"/>
    </xf>
    <xf numFmtId="0" fontId="27" fillId="0" borderId="110" xfId="53" applyFont="1" applyFill="1" applyBorder="1" applyAlignment="1" applyProtection="1">
      <alignment vertical="center" wrapText="1"/>
      <protection hidden="1" locked="0"/>
    </xf>
    <xf numFmtId="0" fontId="27" fillId="0" borderId="0" xfId="53" applyFont="1" applyFill="1" applyBorder="1" applyAlignment="1" applyProtection="1">
      <alignment vertical="center" wrapText="1"/>
      <protection hidden="1" locked="0"/>
    </xf>
    <xf numFmtId="0" fontId="27" fillId="0" borderId="12" xfId="53" applyFont="1" applyFill="1" applyBorder="1" applyAlignment="1" applyProtection="1">
      <alignment vertical="center" wrapText="1"/>
      <protection hidden="1" locked="0"/>
    </xf>
    <xf numFmtId="0" fontId="27" fillId="0" borderId="39" xfId="53" applyFont="1" applyFill="1" applyBorder="1" applyAlignment="1" applyProtection="1">
      <alignment vertical="center" wrapText="1"/>
      <protection hidden="1" locked="0"/>
    </xf>
    <xf numFmtId="0" fontId="27" fillId="0" borderId="28" xfId="53" applyFont="1" applyFill="1" applyBorder="1" applyAlignment="1" applyProtection="1">
      <alignment vertical="center" wrapText="1"/>
      <protection hidden="1" locked="0"/>
    </xf>
    <xf numFmtId="0" fontId="27" fillId="0" borderId="29" xfId="53" applyFont="1" applyFill="1" applyBorder="1" applyAlignment="1" applyProtection="1">
      <alignment vertical="center" wrapText="1"/>
      <protection hidden="1" locked="0"/>
    </xf>
    <xf numFmtId="0" fontId="29" fillId="0" borderId="0" xfId="0" applyFont="1" applyFill="1" applyAlignment="1">
      <alignment wrapText="1"/>
    </xf>
    <xf numFmtId="0" fontId="46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48" fillId="0" borderId="0" xfId="0" applyFont="1" applyFill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8" xfId="0" applyBorder="1" applyAlignment="1">
      <alignment horizontal="center"/>
    </xf>
    <xf numFmtId="0" fontId="0" fillId="0" borderId="15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452" t="s">
        <v>155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150"/>
      <c r="O1" s="150"/>
      <c r="P1" s="150"/>
      <c r="Q1" s="151"/>
      <c r="R1" s="452"/>
      <c r="S1" s="452"/>
      <c r="T1" s="452"/>
      <c r="U1" s="452"/>
      <c r="V1" s="452"/>
      <c r="W1" s="452"/>
      <c r="X1" s="452"/>
      <c r="Y1" s="452"/>
      <c r="Z1" s="452"/>
      <c r="AA1" s="149"/>
      <c r="AB1" s="149"/>
      <c r="AC1" s="452"/>
      <c r="AD1" s="452"/>
      <c r="AE1" s="452"/>
      <c r="AF1" s="452"/>
      <c r="AG1" s="452"/>
      <c r="AH1" s="452"/>
      <c r="AI1" s="452"/>
      <c r="AJ1" s="452"/>
      <c r="AK1" s="452"/>
      <c r="AL1" s="149"/>
      <c r="AM1" s="155"/>
      <c r="AN1" s="452"/>
      <c r="AO1" s="452"/>
      <c r="AP1" s="452"/>
      <c r="AQ1" s="452"/>
      <c r="AR1" s="452"/>
      <c r="AS1" s="452"/>
      <c r="AT1" s="452"/>
      <c r="AU1" s="452"/>
      <c r="AV1" s="452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148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156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134"/>
      <c r="AY2" s="463" t="s">
        <v>156</v>
      </c>
      <c r="AZ2" s="463"/>
      <c r="BA2" s="463"/>
      <c r="BB2" s="463"/>
      <c r="BC2" s="463"/>
      <c r="BD2" s="463"/>
      <c r="BE2" s="463"/>
      <c r="BF2" s="463"/>
      <c r="BG2" s="463"/>
      <c r="BH2" s="463"/>
      <c r="BI2" s="463"/>
      <c r="BJ2" s="463"/>
      <c r="BK2" s="88"/>
    </row>
    <row r="3" spans="1:63" ht="18.75">
      <c r="A3" s="456" t="s">
        <v>228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89"/>
      <c r="Q3" s="8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140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140"/>
      <c r="AN3" s="458"/>
      <c r="AO3" s="458"/>
      <c r="AP3" s="458"/>
      <c r="AQ3" s="458"/>
      <c r="AR3" s="458"/>
      <c r="AS3" s="458"/>
      <c r="AT3" s="458"/>
      <c r="AU3" s="458"/>
      <c r="AV3" s="458"/>
      <c r="AW3" s="458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457" t="s">
        <v>158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89"/>
      <c r="Q4" s="89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147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154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87"/>
      <c r="AY4" s="87"/>
      <c r="AZ4" s="87"/>
      <c r="BA4" s="87"/>
      <c r="BB4" s="464" t="s">
        <v>225</v>
      </c>
      <c r="BC4" s="465"/>
      <c r="BD4" s="465"/>
      <c r="BE4" s="465"/>
      <c r="BF4" s="465"/>
      <c r="BG4" s="465"/>
      <c r="BH4" s="465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466" t="s">
        <v>227</v>
      </c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449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453" t="s">
        <v>169</v>
      </c>
      <c r="L14" s="454"/>
      <c r="M14" s="454"/>
      <c r="N14" s="455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453" t="s">
        <v>174</v>
      </c>
      <c r="AG14" s="454"/>
      <c r="AH14" s="454"/>
      <c r="AI14" s="454"/>
      <c r="AJ14" s="455"/>
      <c r="AK14" s="453" t="s">
        <v>175</v>
      </c>
      <c r="AL14" s="454"/>
      <c r="AM14" s="454"/>
      <c r="AN14" s="163"/>
      <c r="AO14" s="160" t="s">
        <v>176</v>
      </c>
      <c r="AP14" s="96"/>
      <c r="AQ14" s="96"/>
      <c r="AR14" s="96"/>
      <c r="AS14" s="453" t="s">
        <v>177</v>
      </c>
      <c r="AT14" s="454"/>
      <c r="AU14" s="454"/>
      <c r="AV14" s="454"/>
      <c r="AW14" s="455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462" t="s">
        <v>185</v>
      </c>
      <c r="BI14" s="462" t="s">
        <v>186</v>
      </c>
      <c r="BJ14" s="462" t="s">
        <v>166</v>
      </c>
      <c r="BK14" s="88"/>
    </row>
    <row r="15" spans="1:63" ht="15">
      <c r="A15" s="450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450"/>
      <c r="BI15" s="450"/>
      <c r="BJ15" s="450"/>
      <c r="BK15" s="88"/>
    </row>
    <row r="16" spans="1:63" ht="15">
      <c r="A16" s="450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450"/>
      <c r="BI16" s="450"/>
      <c r="BJ16" s="450"/>
      <c r="BK16" s="88"/>
    </row>
    <row r="17" spans="1:63" ht="15.75" thickBot="1">
      <c r="A17" s="451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451"/>
      <c r="BI17" s="451"/>
      <c r="BJ17" s="451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  <mergeCell ref="AC1:AK1"/>
    <mergeCell ref="R4:AA4"/>
    <mergeCell ref="R3:AA3"/>
    <mergeCell ref="AC3:AL3"/>
    <mergeCell ref="AK14:AM14"/>
    <mergeCell ref="AS14:AW14"/>
    <mergeCell ref="AN3:AW3"/>
    <mergeCell ref="R2:AA2"/>
    <mergeCell ref="AC2:AL2"/>
    <mergeCell ref="AF14:AJ14"/>
    <mergeCell ref="A14:A17"/>
    <mergeCell ref="B1:M1"/>
    <mergeCell ref="R1:Z1"/>
    <mergeCell ref="K14:N14"/>
    <mergeCell ref="A3:O3"/>
    <mergeCell ref="A4:O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452" t="s">
        <v>155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150"/>
      <c r="O1" s="150"/>
      <c r="P1" s="150"/>
      <c r="Q1" s="151"/>
      <c r="R1" s="452"/>
      <c r="S1" s="452"/>
      <c r="T1" s="452"/>
      <c r="U1" s="452"/>
      <c r="V1" s="452"/>
      <c r="W1" s="452"/>
      <c r="X1" s="452"/>
      <c r="Y1" s="452"/>
      <c r="Z1" s="452"/>
      <c r="AA1" s="149"/>
      <c r="AB1" s="149"/>
      <c r="AC1" s="452"/>
      <c r="AD1" s="452"/>
      <c r="AE1" s="452"/>
      <c r="AF1" s="452"/>
      <c r="AG1" s="452"/>
      <c r="AH1" s="452"/>
      <c r="AI1" s="452"/>
      <c r="AJ1" s="452"/>
      <c r="AK1" s="452"/>
      <c r="AL1" s="149"/>
      <c r="AM1" s="155"/>
      <c r="AN1" s="452"/>
      <c r="AO1" s="452"/>
      <c r="AP1" s="452"/>
      <c r="AQ1" s="452"/>
      <c r="AR1" s="452"/>
      <c r="AS1" s="452"/>
      <c r="AT1" s="452"/>
      <c r="AU1" s="452"/>
      <c r="AV1" s="452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148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156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134"/>
      <c r="AY2" s="463" t="s">
        <v>156</v>
      </c>
      <c r="AZ2" s="463"/>
      <c r="BA2" s="463"/>
      <c r="BB2" s="463"/>
      <c r="BC2" s="463"/>
      <c r="BD2" s="463"/>
      <c r="BE2" s="463"/>
      <c r="BF2" s="463"/>
      <c r="BG2" s="463"/>
      <c r="BH2" s="463"/>
      <c r="BI2" s="463"/>
      <c r="BJ2" s="463"/>
      <c r="BK2" s="88"/>
    </row>
    <row r="3" spans="1:63" ht="18.75">
      <c r="A3" s="456" t="s">
        <v>247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89"/>
      <c r="Q3" s="8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140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140"/>
      <c r="AN3" s="458"/>
      <c r="AO3" s="458"/>
      <c r="AP3" s="458"/>
      <c r="AQ3" s="458"/>
      <c r="AR3" s="458"/>
      <c r="AS3" s="458"/>
      <c r="AT3" s="458"/>
      <c r="AU3" s="458"/>
      <c r="AV3" s="458"/>
      <c r="AW3" s="458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457" t="s">
        <v>158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89"/>
      <c r="Q4" s="89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147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154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87"/>
      <c r="AY4" s="87"/>
      <c r="AZ4" s="87"/>
      <c r="BA4" s="87"/>
      <c r="BB4" s="464" t="s">
        <v>225</v>
      </c>
      <c r="BC4" s="465"/>
      <c r="BD4" s="465"/>
      <c r="BE4" s="465"/>
      <c r="BF4" s="465"/>
      <c r="BG4" s="465"/>
      <c r="BH4" s="465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466" t="s">
        <v>227</v>
      </c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449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453" t="s">
        <v>175</v>
      </c>
      <c r="AK14" s="454"/>
      <c r="AL14" s="454"/>
      <c r="AM14" s="454"/>
      <c r="AN14" s="455"/>
      <c r="AO14" s="96" t="s">
        <v>176</v>
      </c>
      <c r="AP14" s="96"/>
      <c r="AQ14" s="96"/>
      <c r="AR14" s="96"/>
      <c r="AS14" s="453" t="s">
        <v>177</v>
      </c>
      <c r="AT14" s="454"/>
      <c r="AU14" s="454"/>
      <c r="AV14" s="455"/>
      <c r="AW14" s="453" t="s">
        <v>178</v>
      </c>
      <c r="AX14" s="454"/>
      <c r="AY14" s="454"/>
      <c r="AZ14" s="454"/>
      <c r="BA14" s="455"/>
      <c r="BB14" s="96" t="s">
        <v>179</v>
      </c>
      <c r="BC14" s="462" t="s">
        <v>241</v>
      </c>
      <c r="BD14" s="462" t="s">
        <v>243</v>
      </c>
      <c r="BE14" s="462" t="s">
        <v>242</v>
      </c>
      <c r="BF14" s="469" t="s">
        <v>244</v>
      </c>
      <c r="BG14" s="462" t="s">
        <v>245</v>
      </c>
      <c r="BH14" s="462" t="s">
        <v>185</v>
      </c>
      <c r="BI14" s="462" t="s">
        <v>186</v>
      </c>
      <c r="BJ14" s="462" t="s">
        <v>166</v>
      </c>
      <c r="BK14" s="88"/>
    </row>
    <row r="15" spans="1:63" ht="15">
      <c r="A15" s="450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467"/>
      <c r="BD15" s="467"/>
      <c r="BE15" s="467"/>
      <c r="BF15" s="470"/>
      <c r="BG15" s="467"/>
      <c r="BH15" s="450"/>
      <c r="BI15" s="450"/>
      <c r="BJ15" s="450"/>
      <c r="BK15" s="88"/>
    </row>
    <row r="16" spans="1:63" ht="15">
      <c r="A16" s="450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467"/>
      <c r="BD16" s="467"/>
      <c r="BE16" s="467"/>
      <c r="BF16" s="470"/>
      <c r="BG16" s="467"/>
      <c r="BH16" s="450"/>
      <c r="BI16" s="450"/>
      <c r="BJ16" s="450"/>
      <c r="BK16" s="88"/>
    </row>
    <row r="17" spans="1:63" ht="15" customHeight="1" thickBot="1">
      <c r="A17" s="451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468"/>
      <c r="BD17" s="468"/>
      <c r="BE17" s="468"/>
      <c r="BF17" s="471"/>
      <c r="BG17" s="468"/>
      <c r="BH17" s="451"/>
      <c r="BI17" s="451"/>
      <c r="BJ17" s="451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M52"/>
  <sheetViews>
    <sheetView showZeros="0" view="pageBreakPreview" zoomScale="75" zoomScaleNormal="75" zoomScaleSheetLayoutView="75" zoomScalePageLayoutView="0" workbookViewId="0" topLeftCell="A1">
      <selection activeCell="M41" sqref="B41:Q41"/>
    </sheetView>
  </sheetViews>
  <sheetFormatPr defaultColWidth="9.00390625" defaultRowHeight="12.75"/>
  <cols>
    <col min="1" max="1" width="8.25390625" style="198" customWidth="1"/>
    <col min="2" max="2" width="40.625" style="198" customWidth="1"/>
    <col min="3" max="3" width="4.75390625" style="236" customWidth="1"/>
    <col min="4" max="4" width="4.75390625" style="237" customWidth="1"/>
    <col min="5" max="6" width="4.75390625" style="236" customWidth="1"/>
    <col min="7" max="8" width="5.25390625" style="239" customWidth="1"/>
    <col min="9" max="9" width="5.375" style="238" customWidth="1"/>
    <col min="10" max="10" width="7.125" style="239" customWidth="1"/>
    <col min="11" max="11" width="8.125" style="237" customWidth="1"/>
    <col min="12" max="12" width="6.875" style="237" customWidth="1"/>
    <col min="13" max="13" width="10.125" style="237" customWidth="1"/>
    <col min="14" max="14" width="6.125" style="237" customWidth="1"/>
    <col min="15" max="15" width="7.875" style="237" customWidth="1"/>
    <col min="16" max="16" width="5.375" style="246" customWidth="1"/>
    <col min="17" max="17" width="6.00390625" style="246" customWidth="1"/>
    <col min="18" max="18" width="5.25390625" style="246" customWidth="1"/>
    <col min="19" max="19" width="6.125" style="246" customWidth="1"/>
    <col min="20" max="20" width="5.375" style="247" customWidth="1"/>
    <col min="21" max="21" width="5.375" style="246" customWidth="1"/>
    <col min="22" max="22" width="6.00390625" style="246" customWidth="1"/>
    <col min="23" max="23" width="5.125" style="246" customWidth="1"/>
    <col min="24" max="24" width="6.125" style="246" customWidth="1"/>
    <col min="25" max="25" width="5.375" style="247" customWidth="1"/>
    <col min="26" max="26" width="5.375" style="246" customWidth="1"/>
    <col min="27" max="27" width="6.00390625" style="246" customWidth="1"/>
    <col min="28" max="28" width="5.875" style="246" customWidth="1"/>
    <col min="29" max="29" width="6.125" style="246" customWidth="1"/>
    <col min="30" max="30" width="5.375" style="247" customWidth="1"/>
    <col min="31" max="31" width="5.75390625" style="246" customWidth="1"/>
    <col min="32" max="32" width="6.00390625" style="246" customWidth="1"/>
    <col min="33" max="33" width="5.75390625" style="246" customWidth="1"/>
    <col min="34" max="34" width="6.125" style="246" customWidth="1"/>
    <col min="35" max="35" width="5.375" style="247" customWidth="1"/>
    <col min="36" max="36" width="5.375" style="246" customWidth="1"/>
    <col min="37" max="37" width="6.00390625" style="246" customWidth="1"/>
    <col min="38" max="38" width="5.125" style="246" customWidth="1"/>
    <col min="39" max="39" width="6.125" style="246" customWidth="1"/>
    <col min="40" max="40" width="5.375" style="247" customWidth="1"/>
    <col min="41" max="41" width="5.25390625" style="246" customWidth="1"/>
    <col min="42" max="42" width="6.00390625" style="246" customWidth="1"/>
    <col min="43" max="43" width="4.875" style="246" customWidth="1"/>
    <col min="44" max="44" width="6.125" style="246" customWidth="1"/>
    <col min="45" max="45" width="5.375" style="247" customWidth="1"/>
    <col min="46" max="46" width="3.875" style="246" customWidth="1"/>
    <col min="47" max="47" width="6.00390625" style="246" customWidth="1"/>
    <col min="48" max="48" width="3.875" style="246" customWidth="1"/>
    <col min="49" max="49" width="6.125" style="246" customWidth="1"/>
    <col min="50" max="50" width="5.375" style="247" customWidth="1"/>
    <col min="51" max="51" width="3.875" style="246" customWidth="1"/>
    <col min="52" max="52" width="6.00390625" style="246" customWidth="1"/>
    <col min="53" max="53" width="3.875" style="246" customWidth="1"/>
    <col min="54" max="54" width="6.125" style="246" customWidth="1"/>
    <col min="55" max="55" width="5.375" style="247" customWidth="1"/>
    <col min="56" max="56" width="9.00390625" style="198" customWidth="1"/>
    <col min="57" max="57" width="27.75390625" style="198" customWidth="1"/>
    <col min="58" max="58" width="4.25390625" style="198" customWidth="1"/>
    <col min="59" max="16384" width="9.125" style="198" customWidth="1"/>
  </cols>
  <sheetData>
    <row r="2" spans="1:117" ht="27" customHeight="1" thickBot="1">
      <c r="A2" s="568" t="s">
        <v>268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8"/>
      <c r="BD2" s="214"/>
      <c r="BE2" s="214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</row>
    <row r="3" spans="1:117" s="240" customFormat="1" ht="18" customHeight="1">
      <c r="A3" s="569" t="s">
        <v>313</v>
      </c>
      <c r="B3" s="570" t="s">
        <v>314</v>
      </c>
      <c r="C3" s="537" t="s">
        <v>261</v>
      </c>
      <c r="D3" s="538"/>
      <c r="E3" s="538"/>
      <c r="F3" s="538"/>
      <c r="G3" s="538"/>
      <c r="H3" s="539"/>
      <c r="I3" s="573" t="s">
        <v>279</v>
      </c>
      <c r="J3" s="576" t="s">
        <v>269</v>
      </c>
      <c r="K3" s="577"/>
      <c r="L3" s="577"/>
      <c r="M3" s="577"/>
      <c r="N3" s="577"/>
      <c r="O3" s="577"/>
      <c r="P3" s="530" t="s">
        <v>340</v>
      </c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  <c r="AL3" s="531"/>
      <c r="AM3" s="531"/>
      <c r="AN3" s="531"/>
      <c r="AO3" s="531"/>
      <c r="AP3" s="531"/>
      <c r="AQ3" s="531"/>
      <c r="AR3" s="531"/>
      <c r="AS3" s="531"/>
      <c r="AT3" s="531"/>
      <c r="AU3" s="531"/>
      <c r="AV3" s="531"/>
      <c r="AW3" s="531"/>
      <c r="AX3" s="531"/>
      <c r="AY3" s="531"/>
      <c r="AZ3" s="531"/>
      <c r="BA3" s="531"/>
      <c r="BB3" s="531"/>
      <c r="BC3" s="532"/>
      <c r="BD3" s="214"/>
      <c r="BE3" s="214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</row>
    <row r="4" spans="1:117" s="240" customFormat="1" ht="18" customHeight="1">
      <c r="A4" s="503"/>
      <c r="B4" s="571"/>
      <c r="C4" s="540"/>
      <c r="D4" s="541"/>
      <c r="E4" s="541"/>
      <c r="F4" s="541"/>
      <c r="G4" s="541"/>
      <c r="H4" s="542"/>
      <c r="I4" s="574"/>
      <c r="J4" s="489" t="s">
        <v>315</v>
      </c>
      <c r="K4" s="500" t="s">
        <v>287</v>
      </c>
      <c r="L4" s="501"/>
      <c r="M4" s="501"/>
      <c r="N4" s="501"/>
      <c r="O4" s="502" t="s">
        <v>288</v>
      </c>
      <c r="P4" s="483" t="s">
        <v>275</v>
      </c>
      <c r="Q4" s="481"/>
      <c r="R4" s="481"/>
      <c r="S4" s="481"/>
      <c r="T4" s="481"/>
      <c r="U4" s="481"/>
      <c r="V4" s="481"/>
      <c r="W4" s="481"/>
      <c r="X4" s="481"/>
      <c r="Y4" s="481"/>
      <c r="Z4" s="483" t="s">
        <v>276</v>
      </c>
      <c r="AA4" s="481"/>
      <c r="AB4" s="481"/>
      <c r="AC4" s="481"/>
      <c r="AD4" s="481"/>
      <c r="AE4" s="481"/>
      <c r="AF4" s="481"/>
      <c r="AG4" s="481"/>
      <c r="AH4" s="481"/>
      <c r="AI4" s="496"/>
      <c r="AJ4" s="483" t="s">
        <v>277</v>
      </c>
      <c r="AK4" s="481"/>
      <c r="AL4" s="481"/>
      <c r="AM4" s="481"/>
      <c r="AN4" s="481"/>
      <c r="AO4" s="481"/>
      <c r="AP4" s="481"/>
      <c r="AQ4" s="481"/>
      <c r="AR4" s="481"/>
      <c r="AS4" s="481"/>
      <c r="AT4" s="546" t="s">
        <v>336</v>
      </c>
      <c r="AU4" s="547"/>
      <c r="AV4" s="547"/>
      <c r="AW4" s="547"/>
      <c r="AX4" s="547"/>
      <c r="AY4" s="547"/>
      <c r="AZ4" s="547"/>
      <c r="BA4" s="547"/>
      <c r="BB4" s="524"/>
      <c r="BC4" s="548"/>
      <c r="BD4" s="214"/>
      <c r="BE4" s="214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</row>
    <row r="5" spans="1:117" s="240" customFormat="1" ht="18" customHeight="1">
      <c r="A5" s="503"/>
      <c r="B5" s="571"/>
      <c r="C5" s="494" t="s">
        <v>283</v>
      </c>
      <c r="D5" s="475" t="s">
        <v>285</v>
      </c>
      <c r="E5" s="533" t="s">
        <v>284</v>
      </c>
      <c r="F5" s="534"/>
      <c r="G5" s="543" t="s">
        <v>339</v>
      </c>
      <c r="H5" s="486" t="s">
        <v>338</v>
      </c>
      <c r="I5" s="574"/>
      <c r="J5" s="490"/>
      <c r="K5" s="497" t="s">
        <v>286</v>
      </c>
      <c r="L5" s="535" t="s">
        <v>272</v>
      </c>
      <c r="M5" s="536"/>
      <c r="N5" s="500"/>
      <c r="O5" s="503"/>
      <c r="P5" s="505" t="s">
        <v>289</v>
      </c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7"/>
      <c r="BD5" s="214"/>
      <c r="BE5" s="214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</row>
    <row r="6" spans="1:117" s="240" customFormat="1" ht="18" customHeight="1">
      <c r="A6" s="503"/>
      <c r="B6" s="571"/>
      <c r="C6" s="494"/>
      <c r="D6" s="475"/>
      <c r="E6" s="474" t="s">
        <v>270</v>
      </c>
      <c r="F6" s="497" t="s">
        <v>271</v>
      </c>
      <c r="G6" s="544"/>
      <c r="H6" s="487"/>
      <c r="I6" s="574"/>
      <c r="J6" s="490"/>
      <c r="K6" s="498"/>
      <c r="L6" s="493" t="s">
        <v>273</v>
      </c>
      <c r="M6" s="474" t="s">
        <v>316</v>
      </c>
      <c r="N6" s="497" t="s">
        <v>274</v>
      </c>
      <c r="O6" s="503"/>
      <c r="P6" s="483">
        <v>1</v>
      </c>
      <c r="Q6" s="481"/>
      <c r="R6" s="481"/>
      <c r="S6" s="481"/>
      <c r="T6" s="481"/>
      <c r="U6" s="485">
        <v>2</v>
      </c>
      <c r="V6" s="482"/>
      <c r="W6" s="482"/>
      <c r="X6" s="482"/>
      <c r="Y6" s="482"/>
      <c r="Z6" s="482">
        <v>3</v>
      </c>
      <c r="AA6" s="482"/>
      <c r="AB6" s="482"/>
      <c r="AC6" s="483"/>
      <c r="AD6" s="484"/>
      <c r="AE6" s="481">
        <v>4</v>
      </c>
      <c r="AF6" s="481"/>
      <c r="AG6" s="481"/>
      <c r="AH6" s="481"/>
      <c r="AI6" s="481"/>
      <c r="AJ6" s="492">
        <v>5</v>
      </c>
      <c r="AK6" s="481"/>
      <c r="AL6" s="481"/>
      <c r="AM6" s="481"/>
      <c r="AN6" s="481"/>
      <c r="AO6" s="485">
        <v>6</v>
      </c>
      <c r="AP6" s="482"/>
      <c r="AQ6" s="482"/>
      <c r="AR6" s="482"/>
      <c r="AS6" s="482"/>
      <c r="AT6" s="482">
        <v>7</v>
      </c>
      <c r="AU6" s="482"/>
      <c r="AV6" s="482"/>
      <c r="AW6" s="483"/>
      <c r="AX6" s="484"/>
      <c r="AY6" s="567">
        <v>8</v>
      </c>
      <c r="AZ6" s="547"/>
      <c r="BA6" s="547"/>
      <c r="BB6" s="524"/>
      <c r="BC6" s="548"/>
      <c r="BD6" s="214"/>
      <c r="BE6" s="214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</row>
    <row r="7" spans="1:117" s="240" customFormat="1" ht="18" customHeight="1">
      <c r="A7" s="503"/>
      <c r="B7" s="571"/>
      <c r="C7" s="494"/>
      <c r="D7" s="475"/>
      <c r="E7" s="475"/>
      <c r="F7" s="498"/>
      <c r="G7" s="544"/>
      <c r="H7" s="487"/>
      <c r="I7" s="574"/>
      <c r="J7" s="490"/>
      <c r="K7" s="498"/>
      <c r="L7" s="494"/>
      <c r="M7" s="475"/>
      <c r="N7" s="498"/>
      <c r="O7" s="503"/>
      <c r="P7" s="587" t="s">
        <v>305</v>
      </c>
      <c r="Q7" s="473"/>
      <c r="R7" s="473"/>
      <c r="S7" s="473"/>
      <c r="T7" s="477" t="s">
        <v>317</v>
      </c>
      <c r="U7" s="472" t="s">
        <v>305</v>
      </c>
      <c r="V7" s="473"/>
      <c r="W7" s="473"/>
      <c r="X7" s="473"/>
      <c r="Y7" s="479" t="s">
        <v>317</v>
      </c>
      <c r="Z7" s="472" t="s">
        <v>305</v>
      </c>
      <c r="AA7" s="473"/>
      <c r="AB7" s="473"/>
      <c r="AC7" s="473"/>
      <c r="AD7" s="477" t="s">
        <v>317</v>
      </c>
      <c r="AE7" s="472" t="s">
        <v>305</v>
      </c>
      <c r="AF7" s="473"/>
      <c r="AG7" s="473"/>
      <c r="AH7" s="473"/>
      <c r="AI7" s="479" t="s">
        <v>317</v>
      </c>
      <c r="AJ7" s="472" t="s">
        <v>305</v>
      </c>
      <c r="AK7" s="473"/>
      <c r="AL7" s="473"/>
      <c r="AM7" s="473"/>
      <c r="AN7" s="477" t="s">
        <v>317</v>
      </c>
      <c r="AO7" s="472" t="s">
        <v>305</v>
      </c>
      <c r="AP7" s="473"/>
      <c r="AQ7" s="473"/>
      <c r="AR7" s="473"/>
      <c r="AS7" s="479" t="s">
        <v>317</v>
      </c>
      <c r="AT7" s="472" t="s">
        <v>305</v>
      </c>
      <c r="AU7" s="473"/>
      <c r="AV7" s="473"/>
      <c r="AW7" s="473"/>
      <c r="AX7" s="477" t="s">
        <v>317</v>
      </c>
      <c r="AY7" s="472" t="s">
        <v>305</v>
      </c>
      <c r="AZ7" s="473"/>
      <c r="BA7" s="473"/>
      <c r="BB7" s="473"/>
      <c r="BC7" s="477" t="s">
        <v>317</v>
      </c>
      <c r="BD7" s="214"/>
      <c r="BE7" s="214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</row>
    <row r="8" spans="1:117" s="240" customFormat="1" ht="82.5" customHeight="1" thickBot="1">
      <c r="A8" s="504"/>
      <c r="B8" s="572"/>
      <c r="C8" s="495"/>
      <c r="D8" s="476"/>
      <c r="E8" s="476"/>
      <c r="F8" s="499"/>
      <c r="G8" s="545"/>
      <c r="H8" s="488"/>
      <c r="I8" s="575"/>
      <c r="J8" s="491"/>
      <c r="K8" s="499"/>
      <c r="L8" s="495"/>
      <c r="M8" s="476"/>
      <c r="N8" s="499"/>
      <c r="O8" s="504"/>
      <c r="P8" s="272" t="s">
        <v>273</v>
      </c>
      <c r="Q8" s="261" t="s">
        <v>318</v>
      </c>
      <c r="R8" s="268" t="s">
        <v>274</v>
      </c>
      <c r="S8" s="248" t="s">
        <v>288</v>
      </c>
      <c r="T8" s="478"/>
      <c r="U8" s="260" t="s">
        <v>273</v>
      </c>
      <c r="V8" s="261" t="s">
        <v>318</v>
      </c>
      <c r="W8" s="268" t="s">
        <v>274</v>
      </c>
      <c r="X8" s="248" t="s">
        <v>288</v>
      </c>
      <c r="Y8" s="480"/>
      <c r="Z8" s="260" t="s">
        <v>273</v>
      </c>
      <c r="AA8" s="261" t="s">
        <v>318</v>
      </c>
      <c r="AB8" s="268" t="s">
        <v>274</v>
      </c>
      <c r="AC8" s="269" t="s">
        <v>288</v>
      </c>
      <c r="AD8" s="478"/>
      <c r="AE8" s="260" t="s">
        <v>273</v>
      </c>
      <c r="AF8" s="261" t="s">
        <v>318</v>
      </c>
      <c r="AG8" s="268" t="s">
        <v>274</v>
      </c>
      <c r="AH8" s="248" t="s">
        <v>288</v>
      </c>
      <c r="AI8" s="480"/>
      <c r="AJ8" s="260" t="s">
        <v>273</v>
      </c>
      <c r="AK8" s="261" t="s">
        <v>318</v>
      </c>
      <c r="AL8" s="268" t="s">
        <v>274</v>
      </c>
      <c r="AM8" s="269" t="s">
        <v>288</v>
      </c>
      <c r="AN8" s="478"/>
      <c r="AO8" s="260" t="s">
        <v>273</v>
      </c>
      <c r="AP8" s="261" t="s">
        <v>318</v>
      </c>
      <c r="AQ8" s="268" t="s">
        <v>274</v>
      </c>
      <c r="AR8" s="248" t="s">
        <v>288</v>
      </c>
      <c r="AS8" s="480"/>
      <c r="AT8" s="260" t="s">
        <v>273</v>
      </c>
      <c r="AU8" s="261" t="s">
        <v>318</v>
      </c>
      <c r="AV8" s="268" t="s">
        <v>274</v>
      </c>
      <c r="AW8" s="248" t="s">
        <v>288</v>
      </c>
      <c r="AX8" s="478"/>
      <c r="AY8" s="260" t="s">
        <v>273</v>
      </c>
      <c r="AZ8" s="261" t="s">
        <v>318</v>
      </c>
      <c r="BA8" s="268" t="s">
        <v>274</v>
      </c>
      <c r="BB8" s="248" t="s">
        <v>288</v>
      </c>
      <c r="BC8" s="478"/>
      <c r="BD8" s="214"/>
      <c r="BE8" s="214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</row>
    <row r="9" spans="1:117" s="240" customFormat="1" ht="12" customHeight="1" thickBot="1" thickTop="1">
      <c r="A9" s="332">
        <v>1</v>
      </c>
      <c r="B9" s="333">
        <v>2</v>
      </c>
      <c r="C9" s="333">
        <v>3</v>
      </c>
      <c r="D9" s="333">
        <v>4</v>
      </c>
      <c r="E9" s="333">
        <v>5</v>
      </c>
      <c r="F9" s="333">
        <v>6</v>
      </c>
      <c r="G9" s="333">
        <v>7</v>
      </c>
      <c r="H9" s="333">
        <v>8</v>
      </c>
      <c r="I9" s="334">
        <v>9</v>
      </c>
      <c r="J9" s="333">
        <v>10</v>
      </c>
      <c r="K9" s="333">
        <v>11</v>
      </c>
      <c r="L9" s="333">
        <v>12</v>
      </c>
      <c r="M9" s="333">
        <v>13</v>
      </c>
      <c r="N9" s="333">
        <v>14</v>
      </c>
      <c r="O9" s="333">
        <v>15</v>
      </c>
      <c r="P9" s="333">
        <v>16</v>
      </c>
      <c r="Q9" s="333">
        <v>17</v>
      </c>
      <c r="R9" s="333">
        <v>18</v>
      </c>
      <c r="S9" s="333">
        <v>19</v>
      </c>
      <c r="T9" s="333">
        <v>20</v>
      </c>
      <c r="U9" s="333">
        <v>21</v>
      </c>
      <c r="V9" s="333">
        <v>22</v>
      </c>
      <c r="W9" s="333">
        <v>23</v>
      </c>
      <c r="X9" s="333">
        <v>24</v>
      </c>
      <c r="Y9" s="333">
        <v>25</v>
      </c>
      <c r="Z9" s="333">
        <v>26</v>
      </c>
      <c r="AA9" s="333">
        <v>27</v>
      </c>
      <c r="AB9" s="333">
        <v>28</v>
      </c>
      <c r="AC9" s="333">
        <v>29</v>
      </c>
      <c r="AD9" s="333">
        <v>30</v>
      </c>
      <c r="AE9" s="333">
        <v>31</v>
      </c>
      <c r="AF9" s="333">
        <v>32</v>
      </c>
      <c r="AG9" s="333">
        <v>33</v>
      </c>
      <c r="AH9" s="333">
        <v>34</v>
      </c>
      <c r="AI9" s="333">
        <v>35</v>
      </c>
      <c r="AJ9" s="333">
        <v>36</v>
      </c>
      <c r="AK9" s="333">
        <v>37</v>
      </c>
      <c r="AL9" s="333">
        <v>38</v>
      </c>
      <c r="AM9" s="333">
        <v>39</v>
      </c>
      <c r="AN9" s="333">
        <v>40</v>
      </c>
      <c r="AO9" s="333">
        <v>41</v>
      </c>
      <c r="AP9" s="333">
        <v>42</v>
      </c>
      <c r="AQ9" s="333">
        <v>43</v>
      </c>
      <c r="AR9" s="333">
        <v>44</v>
      </c>
      <c r="AS9" s="333">
        <v>45</v>
      </c>
      <c r="AT9" s="333">
        <v>46</v>
      </c>
      <c r="AU9" s="333">
        <v>47</v>
      </c>
      <c r="AV9" s="333">
        <v>48</v>
      </c>
      <c r="AW9" s="333">
        <v>49</v>
      </c>
      <c r="AX9" s="333">
        <v>50</v>
      </c>
      <c r="AY9" s="333">
        <v>51</v>
      </c>
      <c r="AZ9" s="333">
        <v>52</v>
      </c>
      <c r="BA9" s="333">
        <v>53</v>
      </c>
      <c r="BB9" s="333">
        <v>54</v>
      </c>
      <c r="BC9" s="335">
        <v>55</v>
      </c>
      <c r="BD9" s="336"/>
      <c r="BE9" s="33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</row>
    <row r="10" spans="1:117" ht="21.75" customHeight="1" thickBot="1">
      <c r="A10" s="564" t="s">
        <v>341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65"/>
      <c r="Z10" s="565"/>
      <c r="AA10" s="565"/>
      <c r="AB10" s="565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5"/>
      <c r="AP10" s="565"/>
      <c r="AQ10" s="565"/>
      <c r="AR10" s="565"/>
      <c r="AS10" s="565"/>
      <c r="AT10" s="565"/>
      <c r="AU10" s="565"/>
      <c r="AV10" s="565"/>
      <c r="AW10" s="565"/>
      <c r="AX10" s="565"/>
      <c r="AY10" s="565"/>
      <c r="AZ10" s="565"/>
      <c r="BA10" s="565"/>
      <c r="BB10" s="565"/>
      <c r="BC10" s="566"/>
      <c r="BD10" s="214"/>
      <c r="BE10" s="214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</row>
    <row r="11" spans="1:117" ht="21.75" customHeight="1" thickBot="1">
      <c r="A11" s="549" t="s">
        <v>342</v>
      </c>
      <c r="B11" s="550"/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  <c r="BC11" s="552"/>
      <c r="BD11" s="214"/>
      <c r="BE11" s="214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</row>
    <row r="12" spans="1:117" ht="21.75" customHeight="1">
      <c r="A12" s="277" t="s">
        <v>374</v>
      </c>
      <c r="B12" s="354" t="s">
        <v>398</v>
      </c>
      <c r="C12" s="207">
        <v>2</v>
      </c>
      <c r="D12" s="213">
        <v>1.2</v>
      </c>
      <c r="E12" s="213"/>
      <c r="F12" s="279"/>
      <c r="G12" s="280"/>
      <c r="H12" s="241"/>
      <c r="I12" s="207">
        <v>6</v>
      </c>
      <c r="J12" s="224">
        <f>30*I12</f>
        <v>180</v>
      </c>
      <c r="K12" s="243">
        <f>SUM(L12:N12)</f>
        <v>50</v>
      </c>
      <c r="L12" s="205">
        <v>28</v>
      </c>
      <c r="M12" s="200">
        <v>22</v>
      </c>
      <c r="N12" s="278">
        <f aca="true" t="shared" si="0" ref="L12:N13">R12+W12+AB12+AG12+AL12+AQ12+AV12+BA12</f>
        <v>0</v>
      </c>
      <c r="O12" s="273">
        <f>J12-K12</f>
        <v>130</v>
      </c>
      <c r="P12" s="251">
        <v>16</v>
      </c>
      <c r="Q12" s="200">
        <v>14</v>
      </c>
      <c r="R12" s="278"/>
      <c r="S12" s="203">
        <v>60</v>
      </c>
      <c r="T12" s="283">
        <v>3</v>
      </c>
      <c r="U12" s="203">
        <v>12</v>
      </c>
      <c r="V12" s="200">
        <v>8</v>
      </c>
      <c r="W12" s="278"/>
      <c r="X12" s="203">
        <v>70</v>
      </c>
      <c r="Y12" s="329">
        <v>3</v>
      </c>
      <c r="Z12" s="205"/>
      <c r="AA12" s="200"/>
      <c r="AB12" s="278"/>
      <c r="AC12" s="203">
        <f>AD12*30-(Z12+AA12+AB12)</f>
        <v>0</v>
      </c>
      <c r="AD12" s="283"/>
      <c r="AE12" s="205"/>
      <c r="AF12" s="200"/>
      <c r="AG12" s="278"/>
      <c r="AH12" s="203">
        <f>AI12*30-(AE12+AF12+AG12)</f>
        <v>0</v>
      </c>
      <c r="AI12" s="329"/>
      <c r="AJ12" s="205"/>
      <c r="AK12" s="200"/>
      <c r="AL12" s="278"/>
      <c r="AM12" s="203">
        <f>AN12*30-(AJ12+AK12+AL12)</f>
        <v>0</v>
      </c>
      <c r="AN12" s="283"/>
      <c r="AO12" s="205"/>
      <c r="AP12" s="200"/>
      <c r="AQ12" s="278"/>
      <c r="AR12" s="203">
        <f>AS12*30-(AO12+AP12+AQ12)</f>
        <v>0</v>
      </c>
      <c r="AS12" s="329"/>
      <c r="AT12" s="205"/>
      <c r="AU12" s="200"/>
      <c r="AV12" s="278"/>
      <c r="AW12" s="203">
        <f>AX12*30-(AT12+AU12+AV12)</f>
        <v>0</v>
      </c>
      <c r="AX12" s="283"/>
      <c r="AY12" s="205"/>
      <c r="AZ12" s="200"/>
      <c r="BA12" s="278"/>
      <c r="BB12" s="203">
        <f>BC12*30-(AY12+AZ12+BA12)</f>
        <v>0</v>
      </c>
      <c r="BC12" s="283"/>
      <c r="BD12" s="214"/>
      <c r="BE12" s="339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</row>
    <row r="13" spans="1:117" ht="37.5" customHeight="1">
      <c r="A13" s="277" t="s">
        <v>375</v>
      </c>
      <c r="B13" s="355" t="s">
        <v>395</v>
      </c>
      <c r="C13" s="202">
        <v>4</v>
      </c>
      <c r="D13" s="201" t="s">
        <v>45</v>
      </c>
      <c r="E13" s="201"/>
      <c r="F13" s="281"/>
      <c r="G13" s="282"/>
      <c r="H13" s="244"/>
      <c r="I13" s="207">
        <v>12</v>
      </c>
      <c r="J13" s="224">
        <f>I13*30</f>
        <v>360</v>
      </c>
      <c r="K13" s="243">
        <f>L13+M13+N13</f>
        <v>110</v>
      </c>
      <c r="L13" s="205">
        <f t="shared" si="0"/>
        <v>0</v>
      </c>
      <c r="M13" s="200">
        <v>110</v>
      </c>
      <c r="N13" s="278">
        <f t="shared" si="0"/>
        <v>0</v>
      </c>
      <c r="O13" s="273">
        <f>J13-K13</f>
        <v>250</v>
      </c>
      <c r="P13" s="251"/>
      <c r="Q13" s="200">
        <v>30</v>
      </c>
      <c r="R13" s="278"/>
      <c r="S13" s="203">
        <v>60</v>
      </c>
      <c r="T13" s="283">
        <v>3</v>
      </c>
      <c r="U13" s="203"/>
      <c r="V13" s="200">
        <v>30</v>
      </c>
      <c r="W13" s="278"/>
      <c r="X13" s="203">
        <v>60</v>
      </c>
      <c r="Y13" s="329">
        <v>3</v>
      </c>
      <c r="Z13" s="205"/>
      <c r="AA13" s="200">
        <v>30</v>
      </c>
      <c r="AB13" s="278"/>
      <c r="AC13" s="203">
        <v>60</v>
      </c>
      <c r="AD13" s="283">
        <v>3</v>
      </c>
      <c r="AE13" s="205"/>
      <c r="AF13" s="200">
        <v>20</v>
      </c>
      <c r="AG13" s="278"/>
      <c r="AH13" s="203">
        <v>70</v>
      </c>
      <c r="AI13" s="329">
        <v>3</v>
      </c>
      <c r="AJ13" s="205"/>
      <c r="AK13" s="200"/>
      <c r="AL13" s="278"/>
      <c r="AM13" s="203">
        <f>AN13*30-(AJ13+AK13+AL13)</f>
        <v>0</v>
      </c>
      <c r="AN13" s="283"/>
      <c r="AO13" s="205"/>
      <c r="AP13" s="200"/>
      <c r="AQ13" s="278"/>
      <c r="AR13" s="203">
        <f>AS13*30-(AO13+AP13+AQ13)</f>
        <v>0</v>
      </c>
      <c r="AS13" s="329"/>
      <c r="AT13" s="205"/>
      <c r="AU13" s="200"/>
      <c r="AV13" s="278"/>
      <c r="AW13" s="203">
        <f>AX13*30-(AT13+AU13+AV13)</f>
        <v>0</v>
      </c>
      <c r="AX13" s="283"/>
      <c r="AY13" s="205"/>
      <c r="AZ13" s="200"/>
      <c r="BA13" s="278"/>
      <c r="BB13" s="203">
        <f>BC13*30-(AY13+AZ13+BA13)</f>
        <v>0</v>
      </c>
      <c r="BC13" s="283"/>
      <c r="BD13" s="340"/>
      <c r="BE13" s="340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</row>
    <row r="14" spans="1:117" ht="33.75" customHeight="1" thickBot="1">
      <c r="A14" s="277" t="s">
        <v>376</v>
      </c>
      <c r="B14" s="355" t="s">
        <v>356</v>
      </c>
      <c r="C14" s="202">
        <v>3</v>
      </c>
      <c r="D14" s="429">
        <v>1.2</v>
      </c>
      <c r="E14" s="201"/>
      <c r="F14" s="281"/>
      <c r="G14" s="282"/>
      <c r="H14" s="244"/>
      <c r="I14" s="207">
        <v>9</v>
      </c>
      <c r="J14" s="224">
        <f>I14*30</f>
        <v>270</v>
      </c>
      <c r="K14" s="243">
        <f>L14+M14+N14</f>
        <v>80</v>
      </c>
      <c r="L14" s="205">
        <v>44</v>
      </c>
      <c r="M14" s="200"/>
      <c r="N14" s="278">
        <v>36</v>
      </c>
      <c r="O14" s="273">
        <f>J14-K14</f>
        <v>190</v>
      </c>
      <c r="P14" s="251">
        <v>16</v>
      </c>
      <c r="Q14" s="200"/>
      <c r="R14" s="278">
        <v>14</v>
      </c>
      <c r="S14" s="203">
        <v>60</v>
      </c>
      <c r="T14" s="283">
        <v>3</v>
      </c>
      <c r="U14" s="203">
        <v>16</v>
      </c>
      <c r="V14" s="200"/>
      <c r="W14" s="278">
        <v>14</v>
      </c>
      <c r="X14" s="203">
        <v>60</v>
      </c>
      <c r="Y14" s="329">
        <v>3</v>
      </c>
      <c r="Z14" s="205">
        <v>12</v>
      </c>
      <c r="AA14" s="200"/>
      <c r="AB14" s="278">
        <v>8</v>
      </c>
      <c r="AC14" s="203">
        <v>70</v>
      </c>
      <c r="AD14" s="283">
        <v>3</v>
      </c>
      <c r="AE14" s="205"/>
      <c r="AF14" s="200"/>
      <c r="AG14" s="278"/>
      <c r="AH14" s="203">
        <f>AI14*30-(AE14+AF14+AG14)</f>
        <v>0</v>
      </c>
      <c r="AI14" s="329"/>
      <c r="AJ14" s="205"/>
      <c r="AK14" s="200"/>
      <c r="AL14" s="278"/>
      <c r="AM14" s="203">
        <f>AN14*30-(AJ14+AK14+AL14)</f>
        <v>0</v>
      </c>
      <c r="AN14" s="283"/>
      <c r="AO14" s="205"/>
      <c r="AP14" s="200"/>
      <c r="AQ14" s="278"/>
      <c r="AR14" s="203">
        <f>AS14*30-(AO14+AP14+AQ14)</f>
        <v>0</v>
      </c>
      <c r="AS14" s="329"/>
      <c r="AT14" s="205"/>
      <c r="AU14" s="200"/>
      <c r="AV14" s="278"/>
      <c r="AW14" s="203">
        <f>AX14*30-(AT14+AU14+AV14)</f>
        <v>0</v>
      </c>
      <c r="AX14" s="283"/>
      <c r="AY14" s="205"/>
      <c r="AZ14" s="200"/>
      <c r="BA14" s="278"/>
      <c r="BB14" s="203">
        <f>BC14*30-(AY14+AZ14+BA14)</f>
        <v>0</v>
      </c>
      <c r="BC14" s="283"/>
      <c r="BD14" s="340"/>
      <c r="BE14" s="340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</row>
    <row r="15" spans="1:117" s="237" customFormat="1" ht="21.75" customHeight="1" thickBot="1" thickTop="1">
      <c r="A15" s="585" t="s">
        <v>335</v>
      </c>
      <c r="B15" s="586"/>
      <c r="C15" s="341">
        <v>3</v>
      </c>
      <c r="D15" s="302">
        <v>6</v>
      </c>
      <c r="E15" s="302"/>
      <c r="F15" s="342"/>
      <c r="G15" s="343"/>
      <c r="H15" s="344"/>
      <c r="I15" s="220">
        <f aca="true" t="shared" si="1" ref="I15:BC15">SUM(I12:I14)</f>
        <v>27</v>
      </c>
      <c r="J15" s="225">
        <f t="shared" si="1"/>
        <v>810</v>
      </c>
      <c r="K15" s="222">
        <f>SUM(K12:K14)</f>
        <v>240</v>
      </c>
      <c r="L15" s="249">
        <f t="shared" si="1"/>
        <v>72</v>
      </c>
      <c r="M15" s="221">
        <f t="shared" si="1"/>
        <v>132</v>
      </c>
      <c r="N15" s="223">
        <f t="shared" si="1"/>
        <v>36</v>
      </c>
      <c r="O15" s="274">
        <f t="shared" si="1"/>
        <v>570</v>
      </c>
      <c r="P15" s="253">
        <f t="shared" si="1"/>
        <v>32</v>
      </c>
      <c r="Q15" s="221">
        <f t="shared" si="1"/>
        <v>44</v>
      </c>
      <c r="R15" s="223">
        <f t="shared" si="1"/>
        <v>14</v>
      </c>
      <c r="S15" s="217">
        <f t="shared" si="1"/>
        <v>180</v>
      </c>
      <c r="T15" s="219">
        <f t="shared" si="1"/>
        <v>9</v>
      </c>
      <c r="U15" s="249">
        <f t="shared" si="1"/>
        <v>28</v>
      </c>
      <c r="V15" s="221">
        <f t="shared" si="1"/>
        <v>38</v>
      </c>
      <c r="W15" s="223">
        <f t="shared" si="1"/>
        <v>14</v>
      </c>
      <c r="X15" s="217">
        <f t="shared" si="1"/>
        <v>190</v>
      </c>
      <c r="Y15" s="345">
        <f t="shared" si="1"/>
        <v>9</v>
      </c>
      <c r="Z15" s="249">
        <f t="shared" si="1"/>
        <v>12</v>
      </c>
      <c r="AA15" s="221">
        <f t="shared" si="1"/>
        <v>30</v>
      </c>
      <c r="AB15" s="223">
        <f t="shared" si="1"/>
        <v>8</v>
      </c>
      <c r="AC15" s="217">
        <f t="shared" si="1"/>
        <v>130</v>
      </c>
      <c r="AD15" s="219">
        <f t="shared" si="1"/>
        <v>6</v>
      </c>
      <c r="AE15" s="249">
        <f t="shared" si="1"/>
        <v>0</v>
      </c>
      <c r="AF15" s="221">
        <f t="shared" si="1"/>
        <v>20</v>
      </c>
      <c r="AG15" s="223">
        <f t="shared" si="1"/>
        <v>0</v>
      </c>
      <c r="AH15" s="217">
        <f t="shared" si="1"/>
        <v>70</v>
      </c>
      <c r="AI15" s="345">
        <f t="shared" si="1"/>
        <v>3</v>
      </c>
      <c r="AJ15" s="249">
        <f t="shared" si="1"/>
        <v>0</v>
      </c>
      <c r="AK15" s="221">
        <f t="shared" si="1"/>
        <v>0</v>
      </c>
      <c r="AL15" s="223"/>
      <c r="AM15" s="217">
        <f t="shared" si="1"/>
        <v>0</v>
      </c>
      <c r="AN15" s="219">
        <f t="shared" si="1"/>
        <v>0</v>
      </c>
      <c r="AO15" s="249">
        <f t="shared" si="1"/>
        <v>0</v>
      </c>
      <c r="AP15" s="221">
        <f t="shared" si="1"/>
        <v>0</v>
      </c>
      <c r="AQ15" s="223">
        <f t="shared" si="1"/>
        <v>0</v>
      </c>
      <c r="AR15" s="217">
        <f t="shared" si="1"/>
        <v>0</v>
      </c>
      <c r="AS15" s="345">
        <f t="shared" si="1"/>
        <v>0</v>
      </c>
      <c r="AT15" s="249">
        <f t="shared" si="1"/>
        <v>0</v>
      </c>
      <c r="AU15" s="221">
        <f t="shared" si="1"/>
        <v>0</v>
      </c>
      <c r="AV15" s="223">
        <f t="shared" si="1"/>
        <v>0</v>
      </c>
      <c r="AW15" s="217">
        <f t="shared" si="1"/>
        <v>0</v>
      </c>
      <c r="AX15" s="219">
        <f t="shared" si="1"/>
        <v>0</v>
      </c>
      <c r="AY15" s="249">
        <f t="shared" si="1"/>
        <v>0</v>
      </c>
      <c r="AZ15" s="221">
        <f t="shared" si="1"/>
        <v>0</v>
      </c>
      <c r="BA15" s="223">
        <f t="shared" si="1"/>
        <v>0</v>
      </c>
      <c r="BB15" s="217">
        <f t="shared" si="1"/>
        <v>0</v>
      </c>
      <c r="BC15" s="219">
        <f t="shared" si="1"/>
        <v>0</v>
      </c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</row>
    <row r="16" spans="1:117" ht="21.75" customHeight="1" thickBot="1">
      <c r="A16" s="564" t="s">
        <v>344</v>
      </c>
      <c r="B16" s="565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5"/>
      <c r="X16" s="565"/>
      <c r="Y16" s="565"/>
      <c r="Z16" s="565"/>
      <c r="AA16" s="565"/>
      <c r="AB16" s="565"/>
      <c r="AC16" s="565"/>
      <c r="AD16" s="565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5"/>
      <c r="AX16" s="565"/>
      <c r="AY16" s="565"/>
      <c r="AZ16" s="565"/>
      <c r="BA16" s="565"/>
      <c r="BB16" s="565"/>
      <c r="BC16" s="566"/>
      <c r="BD16" s="214"/>
      <c r="BE16" s="214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</row>
    <row r="17" spans="1:117" ht="21.75" customHeight="1" thickBot="1">
      <c r="A17" s="549" t="s">
        <v>345</v>
      </c>
      <c r="B17" s="550"/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0"/>
      <c r="AH17" s="550"/>
      <c r="AI17" s="550"/>
      <c r="AJ17" s="550"/>
      <c r="AK17" s="550"/>
      <c r="AL17" s="550"/>
      <c r="AM17" s="550"/>
      <c r="AN17" s="550"/>
      <c r="AO17" s="550"/>
      <c r="AP17" s="550"/>
      <c r="AQ17" s="550"/>
      <c r="AR17" s="550"/>
      <c r="AS17" s="550"/>
      <c r="AT17" s="550"/>
      <c r="AU17" s="550"/>
      <c r="AV17" s="550"/>
      <c r="AW17" s="550"/>
      <c r="AX17" s="550"/>
      <c r="AY17" s="550"/>
      <c r="AZ17" s="550"/>
      <c r="BA17" s="550"/>
      <c r="BB17" s="550"/>
      <c r="BC17" s="552"/>
      <c r="BD17" s="214"/>
      <c r="BE17" s="214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</row>
    <row r="18" spans="1:117" ht="34.5" customHeight="1">
      <c r="A18" s="276" t="s">
        <v>377</v>
      </c>
      <c r="B18" s="355" t="s">
        <v>390</v>
      </c>
      <c r="C18" s="202">
        <v>4</v>
      </c>
      <c r="D18" s="201">
        <v>3</v>
      </c>
      <c r="E18" s="201"/>
      <c r="F18" s="281"/>
      <c r="G18" s="282"/>
      <c r="H18" s="244"/>
      <c r="I18" s="207">
        <v>6</v>
      </c>
      <c r="J18" s="267">
        <f>I18*30</f>
        <v>180</v>
      </c>
      <c r="K18" s="242">
        <f>L18+M18+N18</f>
        <v>60</v>
      </c>
      <c r="L18" s="212">
        <v>32</v>
      </c>
      <c r="M18" s="210">
        <f>Q18+V18+AA18+AF18+AK18+AP18+AU18+AZ18</f>
        <v>0</v>
      </c>
      <c r="N18" s="211">
        <v>28</v>
      </c>
      <c r="O18" s="252">
        <f>J18-K18</f>
        <v>120</v>
      </c>
      <c r="P18" s="250"/>
      <c r="Q18" s="210"/>
      <c r="R18" s="211"/>
      <c r="S18" s="212">
        <f>T18*30-(P18+Q18+R18)</f>
        <v>0</v>
      </c>
      <c r="T18" s="330"/>
      <c r="U18" s="212"/>
      <c r="V18" s="210"/>
      <c r="W18" s="211"/>
      <c r="X18" s="212">
        <f>Y18*30-(U18+V18+W18)</f>
        <v>0</v>
      </c>
      <c r="Y18" s="331"/>
      <c r="Z18" s="205">
        <v>16</v>
      </c>
      <c r="AA18" s="200"/>
      <c r="AB18" s="278">
        <v>14</v>
      </c>
      <c r="AC18" s="212">
        <v>60</v>
      </c>
      <c r="AD18" s="330">
        <v>3</v>
      </c>
      <c r="AE18" s="205">
        <v>16</v>
      </c>
      <c r="AF18" s="200"/>
      <c r="AG18" s="278">
        <v>14</v>
      </c>
      <c r="AH18" s="203">
        <v>60</v>
      </c>
      <c r="AI18" s="329">
        <v>3</v>
      </c>
      <c r="AJ18" s="205"/>
      <c r="AK18" s="210"/>
      <c r="AL18" s="211"/>
      <c r="AM18" s="252">
        <f>AN18*30-(AJ18+AK18+AL18)</f>
        <v>0</v>
      </c>
      <c r="AN18" s="279"/>
      <c r="AO18" s="212"/>
      <c r="AP18" s="210"/>
      <c r="AQ18" s="211"/>
      <c r="AR18" s="212">
        <f>AS18*30-(AO18+AP18+AQ18)</f>
        <v>0</v>
      </c>
      <c r="AS18" s="331"/>
      <c r="AT18" s="270"/>
      <c r="AU18" s="210"/>
      <c r="AV18" s="211"/>
      <c r="AW18" s="252">
        <f>AX18*30-(AT18+AU18+AV18)</f>
        <v>0</v>
      </c>
      <c r="AX18" s="279"/>
      <c r="AY18" s="212"/>
      <c r="AZ18" s="210"/>
      <c r="BA18" s="211"/>
      <c r="BB18" s="252">
        <f>BC18*30-(AY18+AZ18+BA18)</f>
        <v>0</v>
      </c>
      <c r="BC18" s="283"/>
      <c r="BD18" s="337"/>
      <c r="BE18" s="338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</row>
    <row r="19" spans="1:117" ht="48.75" customHeight="1">
      <c r="A19" s="277" t="s">
        <v>378</v>
      </c>
      <c r="B19" s="355" t="s">
        <v>391</v>
      </c>
      <c r="C19" s="202">
        <v>4</v>
      </c>
      <c r="D19" s="201"/>
      <c r="E19" s="201"/>
      <c r="F19" s="281"/>
      <c r="G19" s="282"/>
      <c r="H19" s="244"/>
      <c r="I19" s="207">
        <v>3</v>
      </c>
      <c r="J19" s="224">
        <f>I19*30</f>
        <v>90</v>
      </c>
      <c r="K19" s="243">
        <f>L19+M19+N19</f>
        <v>30</v>
      </c>
      <c r="L19" s="203">
        <v>16</v>
      </c>
      <c r="M19" s="200">
        <f>Q19+V19+AA19+AF19+AK19+AP19+AU19+AZ19</f>
        <v>0</v>
      </c>
      <c r="N19" s="204">
        <v>14</v>
      </c>
      <c r="O19" s="252">
        <f>J19-K19</f>
        <v>60</v>
      </c>
      <c r="P19" s="251"/>
      <c r="Q19" s="200"/>
      <c r="R19" s="204"/>
      <c r="S19" s="203">
        <f>T19*30-(P19+Q19+R19)</f>
        <v>0</v>
      </c>
      <c r="T19" s="283"/>
      <c r="U19" s="203"/>
      <c r="V19" s="200"/>
      <c r="W19" s="204"/>
      <c r="X19" s="203">
        <f>Y19*30-(U19+V19+W19)</f>
        <v>0</v>
      </c>
      <c r="Y19" s="329"/>
      <c r="Z19" s="205"/>
      <c r="AA19" s="200"/>
      <c r="AB19" s="278"/>
      <c r="AC19" s="203"/>
      <c r="AD19" s="283"/>
      <c r="AE19" s="205">
        <v>16</v>
      </c>
      <c r="AF19" s="200"/>
      <c r="AG19" s="278">
        <v>14</v>
      </c>
      <c r="AH19" s="203">
        <v>60</v>
      </c>
      <c r="AI19" s="329">
        <v>3</v>
      </c>
      <c r="AJ19" s="205"/>
      <c r="AK19" s="200"/>
      <c r="AL19" s="204"/>
      <c r="AM19" s="252">
        <f>AN19*30-(AJ19+AK19+AL19)</f>
        <v>0</v>
      </c>
      <c r="AN19" s="279"/>
      <c r="AO19" s="203"/>
      <c r="AP19" s="200"/>
      <c r="AQ19" s="204"/>
      <c r="AR19" s="203">
        <f>AS19*30-(AO19+AP19+AQ19)</f>
        <v>0</v>
      </c>
      <c r="AS19" s="329"/>
      <c r="AT19" s="205"/>
      <c r="AU19" s="200"/>
      <c r="AV19" s="204"/>
      <c r="AW19" s="252">
        <f>AX19*30-(AT19+AU19+AV19)</f>
        <v>0</v>
      </c>
      <c r="AX19" s="279"/>
      <c r="AY19" s="203"/>
      <c r="AZ19" s="200"/>
      <c r="BA19" s="204"/>
      <c r="BB19" s="252">
        <f>BC19*30-(AY19+AZ19+BA19)</f>
        <v>0</v>
      </c>
      <c r="BC19" s="283"/>
      <c r="BD19" s="214"/>
      <c r="BE19" s="214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</row>
    <row r="20" spans="1:117" ht="55.5" customHeight="1" thickBot="1">
      <c r="A20" s="277" t="s">
        <v>379</v>
      </c>
      <c r="B20" s="355" t="s">
        <v>392</v>
      </c>
      <c r="C20" s="202">
        <v>4</v>
      </c>
      <c r="D20" s="201">
        <v>3</v>
      </c>
      <c r="E20" s="201"/>
      <c r="F20" s="281"/>
      <c r="G20" s="282"/>
      <c r="H20" s="244"/>
      <c r="I20" s="207">
        <v>6</v>
      </c>
      <c r="J20" s="224">
        <f>I20*30</f>
        <v>180</v>
      </c>
      <c r="K20" s="243">
        <f>L20+M20+N20</f>
        <v>60</v>
      </c>
      <c r="L20" s="203">
        <v>32</v>
      </c>
      <c r="M20" s="200">
        <f>Q20+V20+AA20+AF20+AK20+AP20+AU20+AZ20</f>
        <v>0</v>
      </c>
      <c r="N20" s="204">
        <v>28</v>
      </c>
      <c r="O20" s="252">
        <f>J20-K20</f>
        <v>120</v>
      </c>
      <c r="P20" s="251"/>
      <c r="Q20" s="200"/>
      <c r="R20" s="204"/>
      <c r="S20" s="203">
        <f>T20*30-(P20+Q20+R20)</f>
        <v>0</v>
      </c>
      <c r="T20" s="283"/>
      <c r="U20" s="203"/>
      <c r="V20" s="200"/>
      <c r="W20" s="204"/>
      <c r="X20" s="203">
        <f>Y20*30-(U20+V20+W20)</f>
        <v>0</v>
      </c>
      <c r="Y20" s="329"/>
      <c r="Z20" s="205">
        <v>16</v>
      </c>
      <c r="AA20" s="200"/>
      <c r="AB20" s="278">
        <v>14</v>
      </c>
      <c r="AC20" s="203">
        <v>60</v>
      </c>
      <c r="AD20" s="283">
        <v>3</v>
      </c>
      <c r="AE20" s="205">
        <v>16</v>
      </c>
      <c r="AF20" s="200"/>
      <c r="AG20" s="278">
        <v>14</v>
      </c>
      <c r="AH20" s="203">
        <v>60</v>
      </c>
      <c r="AI20" s="329">
        <v>3</v>
      </c>
      <c r="AJ20" s="205"/>
      <c r="AK20" s="200"/>
      <c r="AL20" s="204"/>
      <c r="AM20" s="252">
        <f>AN20*30-(AJ20+AK20+AL20)</f>
        <v>0</v>
      </c>
      <c r="AN20" s="279"/>
      <c r="AO20" s="203"/>
      <c r="AP20" s="200"/>
      <c r="AQ20" s="204"/>
      <c r="AR20" s="203">
        <f>AS20*30-(AO20+AP20+AQ20)</f>
        <v>0</v>
      </c>
      <c r="AS20" s="329"/>
      <c r="AT20" s="205"/>
      <c r="AU20" s="200"/>
      <c r="AV20" s="204"/>
      <c r="AW20" s="252">
        <f>AX20*30-(AT20+AU20+AV20)</f>
        <v>0</v>
      </c>
      <c r="AX20" s="279"/>
      <c r="AY20" s="203"/>
      <c r="AZ20" s="200"/>
      <c r="BA20" s="204"/>
      <c r="BB20" s="252">
        <f>BC20*30-(AY20+AZ20+BA20)</f>
        <v>0</v>
      </c>
      <c r="BC20" s="283"/>
      <c r="BD20" s="340"/>
      <c r="BE20" s="340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</row>
    <row r="21" spans="1:117" s="237" customFormat="1" ht="21.75" customHeight="1" thickBot="1" thickTop="1">
      <c r="A21" s="585" t="s">
        <v>335</v>
      </c>
      <c r="B21" s="586"/>
      <c r="C21" s="341">
        <v>3</v>
      </c>
      <c r="D21" s="302">
        <v>2</v>
      </c>
      <c r="E21" s="302"/>
      <c r="F21" s="342"/>
      <c r="G21" s="343"/>
      <c r="H21" s="344"/>
      <c r="I21" s="220">
        <f aca="true" t="shared" si="2" ref="I21:BC21">SUM(I18:I20)</f>
        <v>15</v>
      </c>
      <c r="J21" s="218">
        <f t="shared" si="2"/>
        <v>450</v>
      </c>
      <c r="K21" s="219">
        <f>SUM(K18:K20)</f>
        <v>150</v>
      </c>
      <c r="L21" s="220">
        <f t="shared" si="2"/>
        <v>80</v>
      </c>
      <c r="M21" s="218">
        <f t="shared" si="2"/>
        <v>0</v>
      </c>
      <c r="N21" s="219">
        <f t="shared" si="2"/>
        <v>70</v>
      </c>
      <c r="O21" s="271">
        <f t="shared" si="2"/>
        <v>300</v>
      </c>
      <c r="P21" s="275">
        <f t="shared" si="2"/>
        <v>0</v>
      </c>
      <c r="Q21" s="218">
        <f t="shared" si="2"/>
        <v>0</v>
      </c>
      <c r="R21" s="219">
        <f t="shared" si="2"/>
        <v>0</v>
      </c>
      <c r="S21" s="220">
        <f t="shared" si="2"/>
        <v>0</v>
      </c>
      <c r="T21" s="219">
        <f t="shared" si="2"/>
        <v>0</v>
      </c>
      <c r="U21" s="220">
        <f t="shared" si="2"/>
        <v>0</v>
      </c>
      <c r="V21" s="218">
        <f t="shared" si="2"/>
        <v>0</v>
      </c>
      <c r="W21" s="219">
        <f t="shared" si="2"/>
        <v>0</v>
      </c>
      <c r="X21" s="220">
        <f t="shared" si="2"/>
        <v>0</v>
      </c>
      <c r="Y21" s="345">
        <f t="shared" si="2"/>
        <v>0</v>
      </c>
      <c r="Z21" s="262">
        <f t="shared" si="2"/>
        <v>32</v>
      </c>
      <c r="AA21" s="218">
        <f t="shared" si="2"/>
        <v>0</v>
      </c>
      <c r="AB21" s="219">
        <f t="shared" si="2"/>
        <v>28</v>
      </c>
      <c r="AC21" s="220">
        <f t="shared" si="2"/>
        <v>120</v>
      </c>
      <c r="AD21" s="219">
        <f t="shared" si="2"/>
        <v>6</v>
      </c>
      <c r="AE21" s="249">
        <f t="shared" si="2"/>
        <v>48</v>
      </c>
      <c r="AF21" s="221">
        <f t="shared" si="2"/>
        <v>0</v>
      </c>
      <c r="AG21" s="222">
        <f t="shared" si="2"/>
        <v>42</v>
      </c>
      <c r="AH21" s="217">
        <f t="shared" si="2"/>
        <v>180</v>
      </c>
      <c r="AI21" s="345">
        <f t="shared" si="2"/>
        <v>9</v>
      </c>
      <c r="AJ21" s="249">
        <f t="shared" si="2"/>
        <v>0</v>
      </c>
      <c r="AK21" s="221">
        <f t="shared" si="2"/>
        <v>0</v>
      </c>
      <c r="AL21" s="222">
        <f t="shared" si="2"/>
        <v>0</v>
      </c>
      <c r="AM21" s="249">
        <f t="shared" si="2"/>
        <v>0</v>
      </c>
      <c r="AN21" s="346">
        <f t="shared" si="2"/>
        <v>0</v>
      </c>
      <c r="AO21" s="217">
        <f t="shared" si="2"/>
        <v>0</v>
      </c>
      <c r="AP21" s="221">
        <f t="shared" si="2"/>
        <v>0</v>
      </c>
      <c r="AQ21" s="222">
        <f t="shared" si="2"/>
        <v>0</v>
      </c>
      <c r="AR21" s="217">
        <f t="shared" si="2"/>
        <v>0</v>
      </c>
      <c r="AS21" s="345">
        <f t="shared" si="2"/>
        <v>0</v>
      </c>
      <c r="AT21" s="249">
        <f t="shared" si="2"/>
        <v>0</v>
      </c>
      <c r="AU21" s="221">
        <f t="shared" si="2"/>
        <v>0</v>
      </c>
      <c r="AV21" s="222">
        <f t="shared" si="2"/>
        <v>0</v>
      </c>
      <c r="AW21" s="249">
        <f t="shared" si="2"/>
        <v>0</v>
      </c>
      <c r="AX21" s="346">
        <f t="shared" si="2"/>
        <v>0</v>
      </c>
      <c r="AY21" s="217">
        <f t="shared" si="2"/>
        <v>0</v>
      </c>
      <c r="AZ21" s="221">
        <f t="shared" si="2"/>
        <v>0</v>
      </c>
      <c r="BA21" s="222">
        <f t="shared" si="2"/>
        <v>0</v>
      </c>
      <c r="BB21" s="249">
        <f t="shared" si="2"/>
        <v>0</v>
      </c>
      <c r="BC21" s="219">
        <f t="shared" si="2"/>
        <v>0</v>
      </c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</row>
    <row r="22" spans="1:117" ht="21.75" customHeight="1" thickBot="1">
      <c r="A22" s="549" t="s">
        <v>365</v>
      </c>
      <c r="B22" s="550"/>
      <c r="C22" s="550"/>
      <c r="D22" s="550"/>
      <c r="E22" s="550"/>
      <c r="F22" s="550"/>
      <c r="G22" s="550"/>
      <c r="H22" s="550"/>
      <c r="I22" s="550"/>
      <c r="J22" s="550"/>
      <c r="K22" s="550"/>
      <c r="L22" s="551"/>
      <c r="M22" s="551"/>
      <c r="N22" s="551"/>
      <c r="O22" s="550"/>
      <c r="P22" s="550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550"/>
      <c r="AG22" s="550"/>
      <c r="AH22" s="550"/>
      <c r="AI22" s="550"/>
      <c r="AJ22" s="550"/>
      <c r="AK22" s="550"/>
      <c r="AL22" s="550"/>
      <c r="AM22" s="550"/>
      <c r="AN22" s="550"/>
      <c r="AO22" s="550"/>
      <c r="AP22" s="550"/>
      <c r="AQ22" s="550"/>
      <c r="AR22" s="550"/>
      <c r="AS22" s="550"/>
      <c r="AT22" s="550"/>
      <c r="AU22" s="550"/>
      <c r="AV22" s="550"/>
      <c r="AW22" s="550"/>
      <c r="AX22" s="550"/>
      <c r="AY22" s="550"/>
      <c r="AZ22" s="550"/>
      <c r="BA22" s="550"/>
      <c r="BB22" s="550"/>
      <c r="BC22" s="552"/>
      <c r="BD22" s="237"/>
      <c r="BE22" s="23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</row>
    <row r="23" spans="1:117" ht="57.75" customHeight="1">
      <c r="A23" s="276" t="s">
        <v>380</v>
      </c>
      <c r="B23" s="432" t="s">
        <v>372</v>
      </c>
      <c r="C23" s="357">
        <v>3</v>
      </c>
      <c r="D23" s="357"/>
      <c r="E23" s="357"/>
      <c r="F23" s="358"/>
      <c r="G23" s="359"/>
      <c r="H23" s="360"/>
      <c r="I23" s="361">
        <v>3</v>
      </c>
      <c r="J23" s="362">
        <f aca="true" t="shared" si="3" ref="J23:J31">I23*30</f>
        <v>90</v>
      </c>
      <c r="K23" s="363">
        <f aca="true" t="shared" si="4" ref="K23:K31">L23+M23+N23</f>
        <v>30</v>
      </c>
      <c r="L23" s="364">
        <v>16</v>
      </c>
      <c r="M23" s="365">
        <v>14</v>
      </c>
      <c r="N23" s="366"/>
      <c r="O23" s="367">
        <f aca="true" t="shared" si="5" ref="O23:O31">J23-K23</f>
        <v>60</v>
      </c>
      <c r="P23" s="368"/>
      <c r="Q23" s="365"/>
      <c r="R23" s="366"/>
      <c r="S23" s="364"/>
      <c r="T23" s="369"/>
      <c r="U23" s="364"/>
      <c r="V23" s="365"/>
      <c r="W23" s="366"/>
      <c r="X23" s="364"/>
      <c r="Y23" s="370"/>
      <c r="Z23" s="364">
        <v>16</v>
      </c>
      <c r="AA23" s="365">
        <v>14</v>
      </c>
      <c r="AB23" s="366"/>
      <c r="AC23" s="364">
        <v>60</v>
      </c>
      <c r="AD23" s="370">
        <v>3</v>
      </c>
      <c r="AE23" s="364"/>
      <c r="AF23" s="365"/>
      <c r="AG23" s="366"/>
      <c r="AH23" s="364"/>
      <c r="AI23" s="370"/>
      <c r="AJ23" s="364"/>
      <c r="AK23" s="365"/>
      <c r="AL23" s="366"/>
      <c r="AM23" s="364"/>
      <c r="AN23" s="370"/>
      <c r="AO23" s="364"/>
      <c r="AP23" s="365"/>
      <c r="AQ23" s="366"/>
      <c r="AR23" s="364"/>
      <c r="AS23" s="370"/>
      <c r="AT23" s="270"/>
      <c r="AU23" s="210"/>
      <c r="AV23" s="211"/>
      <c r="AW23" s="252"/>
      <c r="AX23" s="279"/>
      <c r="AY23" s="212"/>
      <c r="AZ23" s="210"/>
      <c r="BA23" s="211"/>
      <c r="BB23" s="252"/>
      <c r="BC23" s="283"/>
      <c r="BD23" s="340"/>
      <c r="BE23" s="340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</row>
    <row r="24" spans="1:117" ht="48" customHeight="1" thickBot="1">
      <c r="A24" s="440" t="s">
        <v>381</v>
      </c>
      <c r="B24" s="433" t="s">
        <v>366</v>
      </c>
      <c r="C24" s="357">
        <v>3</v>
      </c>
      <c r="D24" s="357"/>
      <c r="E24" s="357"/>
      <c r="F24" s="358"/>
      <c r="G24" s="359"/>
      <c r="H24" s="360"/>
      <c r="I24" s="361">
        <v>3</v>
      </c>
      <c r="J24" s="371">
        <f t="shared" si="3"/>
        <v>90</v>
      </c>
      <c r="K24" s="363">
        <f t="shared" si="4"/>
        <v>30</v>
      </c>
      <c r="L24" s="364">
        <v>16</v>
      </c>
      <c r="M24" s="365">
        <v>14</v>
      </c>
      <c r="N24" s="366"/>
      <c r="O24" s="367">
        <f t="shared" si="5"/>
        <v>60</v>
      </c>
      <c r="P24" s="368"/>
      <c r="Q24" s="365"/>
      <c r="R24" s="366"/>
      <c r="S24" s="364"/>
      <c r="T24" s="369"/>
      <c r="U24" s="364"/>
      <c r="V24" s="365"/>
      <c r="W24" s="366"/>
      <c r="X24" s="364"/>
      <c r="Y24" s="370"/>
      <c r="Z24" s="364">
        <v>16</v>
      </c>
      <c r="AA24" s="365">
        <v>14</v>
      </c>
      <c r="AB24" s="366"/>
      <c r="AC24" s="364">
        <v>60</v>
      </c>
      <c r="AD24" s="370">
        <v>3</v>
      </c>
      <c r="AE24" s="364"/>
      <c r="AF24" s="365"/>
      <c r="AG24" s="366"/>
      <c r="AH24" s="364"/>
      <c r="AI24" s="370"/>
      <c r="AJ24" s="364"/>
      <c r="AK24" s="365"/>
      <c r="AL24" s="366"/>
      <c r="AM24" s="364"/>
      <c r="AN24" s="370"/>
      <c r="AO24" s="364"/>
      <c r="AP24" s="365"/>
      <c r="AQ24" s="366"/>
      <c r="AR24" s="364"/>
      <c r="AS24" s="370"/>
      <c r="AT24" s="205"/>
      <c r="AU24" s="200"/>
      <c r="AV24" s="204"/>
      <c r="AW24" s="252"/>
      <c r="AX24" s="279"/>
      <c r="AY24" s="203"/>
      <c r="AZ24" s="200"/>
      <c r="BA24" s="204"/>
      <c r="BB24" s="252"/>
      <c r="BC24" s="283"/>
      <c r="BD24" s="214"/>
      <c r="BE24" s="214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</row>
    <row r="25" spans="1:117" ht="56.25" customHeight="1">
      <c r="A25" s="276" t="s">
        <v>382</v>
      </c>
      <c r="B25" s="433" t="s">
        <v>367</v>
      </c>
      <c r="C25" s="357"/>
      <c r="D25" s="357">
        <v>3</v>
      </c>
      <c r="E25" s="357"/>
      <c r="F25" s="358"/>
      <c r="G25" s="359"/>
      <c r="H25" s="360"/>
      <c r="I25" s="361">
        <v>3</v>
      </c>
      <c r="J25" s="371">
        <f t="shared" si="3"/>
        <v>90</v>
      </c>
      <c r="K25" s="363">
        <f t="shared" si="4"/>
        <v>30</v>
      </c>
      <c r="L25" s="364">
        <v>16</v>
      </c>
      <c r="M25" s="365"/>
      <c r="N25" s="366">
        <v>14</v>
      </c>
      <c r="O25" s="367">
        <f t="shared" si="5"/>
        <v>60</v>
      </c>
      <c r="P25" s="368"/>
      <c r="Q25" s="365"/>
      <c r="R25" s="366"/>
      <c r="S25" s="364"/>
      <c r="T25" s="369"/>
      <c r="U25" s="364"/>
      <c r="V25" s="365"/>
      <c r="W25" s="366"/>
      <c r="X25" s="364"/>
      <c r="Y25" s="370"/>
      <c r="Z25" s="364">
        <v>16</v>
      </c>
      <c r="AA25" s="365"/>
      <c r="AB25" s="366">
        <v>14</v>
      </c>
      <c r="AC25" s="364">
        <v>60</v>
      </c>
      <c r="AD25" s="370">
        <v>3</v>
      </c>
      <c r="AE25" s="364"/>
      <c r="AF25" s="365"/>
      <c r="AG25" s="366"/>
      <c r="AH25" s="364"/>
      <c r="AI25" s="370"/>
      <c r="AJ25" s="364"/>
      <c r="AK25" s="365"/>
      <c r="AL25" s="366"/>
      <c r="AM25" s="364"/>
      <c r="AN25" s="370"/>
      <c r="AO25" s="364"/>
      <c r="AP25" s="365"/>
      <c r="AQ25" s="366"/>
      <c r="AR25" s="364"/>
      <c r="AS25" s="370"/>
      <c r="AT25" s="205"/>
      <c r="AU25" s="200"/>
      <c r="AV25" s="204"/>
      <c r="AW25" s="252"/>
      <c r="AX25" s="279"/>
      <c r="AY25" s="203"/>
      <c r="AZ25" s="200"/>
      <c r="BA25" s="204"/>
      <c r="BB25" s="252"/>
      <c r="BC25" s="283"/>
      <c r="BD25" s="214"/>
      <c r="BE25" s="214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</row>
    <row r="26" spans="1:117" ht="53.25" customHeight="1" thickBot="1">
      <c r="A26" s="440" t="s">
        <v>383</v>
      </c>
      <c r="B26" s="434" t="s">
        <v>368</v>
      </c>
      <c r="C26" s="357"/>
      <c r="D26" s="357">
        <v>3</v>
      </c>
      <c r="E26" s="357"/>
      <c r="F26" s="358"/>
      <c r="G26" s="359"/>
      <c r="H26" s="360"/>
      <c r="I26" s="361">
        <v>3</v>
      </c>
      <c r="J26" s="371">
        <f t="shared" si="3"/>
        <v>90</v>
      </c>
      <c r="K26" s="363">
        <f t="shared" si="4"/>
        <v>30</v>
      </c>
      <c r="L26" s="364">
        <v>16</v>
      </c>
      <c r="M26" s="365"/>
      <c r="N26" s="366">
        <v>14</v>
      </c>
      <c r="O26" s="367">
        <f t="shared" si="5"/>
        <v>60</v>
      </c>
      <c r="P26" s="368"/>
      <c r="Q26" s="365"/>
      <c r="R26" s="366"/>
      <c r="S26" s="364"/>
      <c r="T26" s="369"/>
      <c r="U26" s="364"/>
      <c r="V26" s="365"/>
      <c r="W26" s="366"/>
      <c r="X26" s="364"/>
      <c r="Y26" s="370"/>
      <c r="Z26" s="364">
        <v>16</v>
      </c>
      <c r="AA26" s="365"/>
      <c r="AB26" s="366">
        <v>14</v>
      </c>
      <c r="AC26" s="364">
        <v>60</v>
      </c>
      <c r="AD26" s="370">
        <v>3</v>
      </c>
      <c r="AE26" s="364"/>
      <c r="AF26" s="365"/>
      <c r="AG26" s="366"/>
      <c r="AH26" s="364"/>
      <c r="AI26" s="370"/>
      <c r="AJ26" s="364"/>
      <c r="AK26" s="365"/>
      <c r="AL26" s="366"/>
      <c r="AM26" s="364"/>
      <c r="AN26" s="370"/>
      <c r="AO26" s="364"/>
      <c r="AP26" s="365"/>
      <c r="AQ26" s="366"/>
      <c r="AR26" s="364"/>
      <c r="AS26" s="370"/>
      <c r="AT26" s="205"/>
      <c r="AU26" s="200"/>
      <c r="AV26" s="204"/>
      <c r="AW26" s="252"/>
      <c r="AX26" s="279"/>
      <c r="AY26" s="203"/>
      <c r="AZ26" s="200"/>
      <c r="BA26" s="204"/>
      <c r="BB26" s="252"/>
      <c r="BC26" s="283"/>
      <c r="BD26" s="214"/>
      <c r="BE26" s="214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</row>
    <row r="27" spans="1:117" ht="41.25" customHeight="1">
      <c r="A27" s="276" t="s">
        <v>384</v>
      </c>
      <c r="B27" s="434" t="s">
        <v>371</v>
      </c>
      <c r="C27" s="372"/>
      <c r="D27" s="357">
        <v>4</v>
      </c>
      <c r="E27" s="357"/>
      <c r="F27" s="358"/>
      <c r="G27" s="359"/>
      <c r="H27" s="360"/>
      <c r="I27" s="361">
        <v>3</v>
      </c>
      <c r="J27" s="371">
        <f t="shared" si="3"/>
        <v>90</v>
      </c>
      <c r="K27" s="363">
        <f t="shared" si="4"/>
        <v>30</v>
      </c>
      <c r="L27" s="364">
        <v>16</v>
      </c>
      <c r="M27" s="365"/>
      <c r="N27" s="366">
        <v>14</v>
      </c>
      <c r="O27" s="367">
        <f t="shared" si="5"/>
        <v>60</v>
      </c>
      <c r="P27" s="368"/>
      <c r="Q27" s="365"/>
      <c r="R27" s="366"/>
      <c r="S27" s="364"/>
      <c r="T27" s="369"/>
      <c r="U27" s="364"/>
      <c r="V27" s="365"/>
      <c r="W27" s="366"/>
      <c r="X27" s="364"/>
      <c r="Y27" s="370"/>
      <c r="Z27" s="364"/>
      <c r="AA27" s="365"/>
      <c r="AB27" s="366"/>
      <c r="AC27" s="364"/>
      <c r="AD27" s="370"/>
      <c r="AE27" s="364">
        <v>16</v>
      </c>
      <c r="AF27" s="365"/>
      <c r="AG27" s="366">
        <v>14</v>
      </c>
      <c r="AH27" s="364">
        <v>60</v>
      </c>
      <c r="AI27" s="370">
        <v>3</v>
      </c>
      <c r="AJ27" s="373"/>
      <c r="AK27" s="365"/>
      <c r="AL27" s="366"/>
      <c r="AM27" s="367"/>
      <c r="AN27" s="370"/>
      <c r="AO27" s="364"/>
      <c r="AP27" s="365"/>
      <c r="AQ27" s="366"/>
      <c r="AR27" s="364"/>
      <c r="AS27" s="370"/>
      <c r="AT27" s="205"/>
      <c r="AU27" s="200"/>
      <c r="AV27" s="204"/>
      <c r="AW27" s="252"/>
      <c r="AX27" s="279"/>
      <c r="AY27" s="203"/>
      <c r="AZ27" s="200"/>
      <c r="BA27" s="204"/>
      <c r="BB27" s="252"/>
      <c r="BC27" s="283"/>
      <c r="BD27" s="214"/>
      <c r="BE27" s="214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</row>
    <row r="28" spans="1:117" ht="47.25" customHeight="1" thickBot="1">
      <c r="A28" s="440" t="s">
        <v>385</v>
      </c>
      <c r="B28" s="434" t="s">
        <v>400</v>
      </c>
      <c r="C28" s="372"/>
      <c r="D28" s="357">
        <v>4</v>
      </c>
      <c r="E28" s="357"/>
      <c r="F28" s="358"/>
      <c r="G28" s="359"/>
      <c r="H28" s="360"/>
      <c r="I28" s="361">
        <v>3</v>
      </c>
      <c r="J28" s="371">
        <f t="shared" si="3"/>
        <v>90</v>
      </c>
      <c r="K28" s="363">
        <f t="shared" si="4"/>
        <v>30</v>
      </c>
      <c r="L28" s="364">
        <v>16</v>
      </c>
      <c r="M28" s="365"/>
      <c r="N28" s="366">
        <v>14</v>
      </c>
      <c r="O28" s="367">
        <f t="shared" si="5"/>
        <v>60</v>
      </c>
      <c r="P28" s="368"/>
      <c r="Q28" s="365"/>
      <c r="R28" s="366"/>
      <c r="S28" s="364"/>
      <c r="T28" s="369"/>
      <c r="U28" s="364"/>
      <c r="V28" s="365"/>
      <c r="W28" s="366"/>
      <c r="X28" s="364"/>
      <c r="Y28" s="370"/>
      <c r="Z28" s="364"/>
      <c r="AA28" s="365"/>
      <c r="AB28" s="366"/>
      <c r="AC28" s="364"/>
      <c r="AD28" s="370"/>
      <c r="AE28" s="364">
        <v>16</v>
      </c>
      <c r="AF28" s="365"/>
      <c r="AG28" s="366">
        <v>14</v>
      </c>
      <c r="AH28" s="364">
        <v>60</v>
      </c>
      <c r="AI28" s="370">
        <v>3</v>
      </c>
      <c r="AJ28" s="373"/>
      <c r="AK28" s="365"/>
      <c r="AL28" s="366"/>
      <c r="AM28" s="367"/>
      <c r="AN28" s="370"/>
      <c r="AO28" s="364"/>
      <c r="AP28" s="365"/>
      <c r="AQ28" s="366"/>
      <c r="AR28" s="364"/>
      <c r="AS28" s="370"/>
      <c r="AT28" s="205"/>
      <c r="AU28" s="200"/>
      <c r="AV28" s="204"/>
      <c r="AW28" s="252"/>
      <c r="AX28" s="279"/>
      <c r="AY28" s="203"/>
      <c r="AZ28" s="200"/>
      <c r="BA28" s="204"/>
      <c r="BB28" s="252"/>
      <c r="BC28" s="283"/>
      <c r="BD28" s="214"/>
      <c r="BE28" s="214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</row>
    <row r="29" spans="1:117" ht="39" customHeight="1">
      <c r="A29" s="276" t="s">
        <v>386</v>
      </c>
      <c r="B29" s="434" t="s">
        <v>369</v>
      </c>
      <c r="C29" s="357">
        <v>5</v>
      </c>
      <c r="D29" s="357"/>
      <c r="E29" s="357"/>
      <c r="F29" s="358"/>
      <c r="G29" s="359"/>
      <c r="H29" s="360"/>
      <c r="I29" s="361">
        <v>3</v>
      </c>
      <c r="J29" s="371">
        <f t="shared" si="3"/>
        <v>90</v>
      </c>
      <c r="K29" s="363">
        <f t="shared" si="4"/>
        <v>30</v>
      </c>
      <c r="L29" s="364">
        <v>16</v>
      </c>
      <c r="M29" s="365"/>
      <c r="N29" s="366">
        <v>14</v>
      </c>
      <c r="O29" s="367">
        <f t="shared" si="5"/>
        <v>60</v>
      </c>
      <c r="P29" s="368"/>
      <c r="Q29" s="365"/>
      <c r="R29" s="366"/>
      <c r="S29" s="364"/>
      <c r="T29" s="369"/>
      <c r="U29" s="364"/>
      <c r="V29" s="365"/>
      <c r="W29" s="366"/>
      <c r="X29" s="364"/>
      <c r="Y29" s="370"/>
      <c r="Z29" s="373"/>
      <c r="AA29" s="365"/>
      <c r="AB29" s="366"/>
      <c r="AC29" s="367"/>
      <c r="AD29" s="370"/>
      <c r="AE29" s="364"/>
      <c r="AF29" s="365"/>
      <c r="AG29" s="366"/>
      <c r="AH29" s="364"/>
      <c r="AI29" s="370"/>
      <c r="AJ29" s="364">
        <v>16</v>
      </c>
      <c r="AK29" s="365"/>
      <c r="AL29" s="366">
        <v>14</v>
      </c>
      <c r="AM29" s="364">
        <v>60</v>
      </c>
      <c r="AN29" s="370">
        <v>3</v>
      </c>
      <c r="AO29" s="373"/>
      <c r="AP29" s="365"/>
      <c r="AQ29" s="366"/>
      <c r="AR29" s="367"/>
      <c r="AS29" s="370"/>
      <c r="AT29" s="205"/>
      <c r="AU29" s="200"/>
      <c r="AV29" s="204"/>
      <c r="AW29" s="252"/>
      <c r="AX29" s="279"/>
      <c r="AY29" s="203"/>
      <c r="AZ29" s="200"/>
      <c r="BA29" s="204"/>
      <c r="BB29" s="252"/>
      <c r="BC29" s="283"/>
      <c r="BD29" s="214"/>
      <c r="BE29" s="214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</row>
    <row r="30" spans="1:117" ht="57" customHeight="1" thickBot="1">
      <c r="A30" s="440" t="s">
        <v>387</v>
      </c>
      <c r="B30" s="434" t="s">
        <v>373</v>
      </c>
      <c r="C30" s="357">
        <v>5</v>
      </c>
      <c r="D30" s="357"/>
      <c r="E30" s="357"/>
      <c r="F30" s="358"/>
      <c r="G30" s="359"/>
      <c r="H30" s="360"/>
      <c r="I30" s="361">
        <v>3</v>
      </c>
      <c r="J30" s="371">
        <f t="shared" si="3"/>
        <v>90</v>
      </c>
      <c r="K30" s="363">
        <f t="shared" si="4"/>
        <v>30</v>
      </c>
      <c r="L30" s="364">
        <v>16</v>
      </c>
      <c r="M30" s="365"/>
      <c r="N30" s="366">
        <v>14</v>
      </c>
      <c r="O30" s="367">
        <f t="shared" si="5"/>
        <v>60</v>
      </c>
      <c r="P30" s="368"/>
      <c r="Q30" s="365"/>
      <c r="R30" s="366"/>
      <c r="S30" s="364"/>
      <c r="T30" s="369"/>
      <c r="U30" s="364"/>
      <c r="V30" s="365"/>
      <c r="W30" s="366"/>
      <c r="X30" s="364"/>
      <c r="Y30" s="370"/>
      <c r="Z30" s="373"/>
      <c r="AA30" s="365"/>
      <c r="AB30" s="366"/>
      <c r="AC30" s="367"/>
      <c r="AD30" s="370"/>
      <c r="AE30" s="364"/>
      <c r="AF30" s="365"/>
      <c r="AG30" s="366"/>
      <c r="AH30" s="364"/>
      <c r="AI30" s="370"/>
      <c r="AJ30" s="364">
        <v>16</v>
      </c>
      <c r="AK30" s="365"/>
      <c r="AL30" s="366">
        <v>14</v>
      </c>
      <c r="AM30" s="364">
        <v>60</v>
      </c>
      <c r="AN30" s="370">
        <v>3</v>
      </c>
      <c r="AO30" s="373"/>
      <c r="AP30" s="365"/>
      <c r="AQ30" s="366"/>
      <c r="AR30" s="367"/>
      <c r="AS30" s="370"/>
      <c r="AT30" s="205"/>
      <c r="AU30" s="200"/>
      <c r="AV30" s="204"/>
      <c r="AW30" s="252"/>
      <c r="AX30" s="279"/>
      <c r="AY30" s="203"/>
      <c r="AZ30" s="200"/>
      <c r="BA30" s="204"/>
      <c r="BB30" s="252"/>
      <c r="BC30" s="283"/>
      <c r="BD30" s="214"/>
      <c r="BE30" s="214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</row>
    <row r="31" spans="1:117" ht="30.75" customHeight="1">
      <c r="A31" s="276" t="s">
        <v>388</v>
      </c>
      <c r="B31" s="434" t="s">
        <v>406</v>
      </c>
      <c r="C31" s="357"/>
      <c r="D31" s="357">
        <v>6</v>
      </c>
      <c r="E31" s="357"/>
      <c r="F31" s="358"/>
      <c r="G31" s="359"/>
      <c r="H31" s="360"/>
      <c r="I31" s="361">
        <v>3</v>
      </c>
      <c r="J31" s="371">
        <f t="shared" si="3"/>
        <v>90</v>
      </c>
      <c r="K31" s="363">
        <f t="shared" si="4"/>
        <v>30</v>
      </c>
      <c r="L31" s="364">
        <v>16</v>
      </c>
      <c r="M31" s="365"/>
      <c r="N31" s="366">
        <v>14</v>
      </c>
      <c r="O31" s="367">
        <f t="shared" si="5"/>
        <v>60</v>
      </c>
      <c r="P31" s="368"/>
      <c r="Q31" s="365"/>
      <c r="R31" s="366"/>
      <c r="S31" s="364"/>
      <c r="T31" s="369"/>
      <c r="U31" s="364"/>
      <c r="V31" s="365"/>
      <c r="W31" s="366"/>
      <c r="X31" s="364"/>
      <c r="Y31" s="370"/>
      <c r="Z31" s="373"/>
      <c r="AA31" s="365"/>
      <c r="AB31" s="366"/>
      <c r="AC31" s="367"/>
      <c r="AD31" s="370"/>
      <c r="AE31" s="364"/>
      <c r="AF31" s="365"/>
      <c r="AG31" s="366"/>
      <c r="AH31" s="364"/>
      <c r="AI31" s="370"/>
      <c r="AJ31" s="364"/>
      <c r="AK31" s="365"/>
      <c r="AL31" s="366"/>
      <c r="AM31" s="364"/>
      <c r="AN31" s="370"/>
      <c r="AO31" s="364">
        <v>16</v>
      </c>
      <c r="AP31" s="365"/>
      <c r="AQ31" s="366">
        <v>14</v>
      </c>
      <c r="AR31" s="364">
        <v>60</v>
      </c>
      <c r="AS31" s="370">
        <v>3</v>
      </c>
      <c r="AT31" s="205"/>
      <c r="AU31" s="200"/>
      <c r="AV31" s="204"/>
      <c r="AW31" s="252"/>
      <c r="AX31" s="279"/>
      <c r="AY31" s="203"/>
      <c r="AZ31" s="200"/>
      <c r="BA31" s="204"/>
      <c r="BB31" s="252"/>
      <c r="BC31" s="283"/>
      <c r="BD31" s="214"/>
      <c r="BE31" s="214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</row>
    <row r="32" spans="1:117" ht="48.75" customHeight="1" thickBot="1">
      <c r="A32" s="440" t="s">
        <v>389</v>
      </c>
      <c r="B32" s="435" t="s">
        <v>407</v>
      </c>
      <c r="C32" s="357"/>
      <c r="D32" s="357">
        <v>6</v>
      </c>
      <c r="E32" s="357"/>
      <c r="F32" s="358"/>
      <c r="G32" s="359"/>
      <c r="H32" s="360"/>
      <c r="I32" s="361">
        <v>3</v>
      </c>
      <c r="J32" s="371">
        <f>I32*30</f>
        <v>90</v>
      </c>
      <c r="K32" s="363">
        <f>L32+M32+N32</f>
        <v>30</v>
      </c>
      <c r="L32" s="364">
        <v>16</v>
      </c>
      <c r="M32" s="365"/>
      <c r="N32" s="366">
        <v>14</v>
      </c>
      <c r="O32" s="367">
        <f>J32-K32</f>
        <v>60</v>
      </c>
      <c r="P32" s="368"/>
      <c r="Q32" s="365"/>
      <c r="R32" s="366"/>
      <c r="S32" s="364"/>
      <c r="T32" s="369"/>
      <c r="U32" s="364"/>
      <c r="V32" s="365"/>
      <c r="W32" s="366"/>
      <c r="X32" s="364"/>
      <c r="Y32" s="370"/>
      <c r="Z32" s="373"/>
      <c r="AA32" s="365"/>
      <c r="AB32" s="366"/>
      <c r="AC32" s="367"/>
      <c r="AD32" s="370"/>
      <c r="AE32" s="364"/>
      <c r="AF32" s="365"/>
      <c r="AG32" s="366"/>
      <c r="AH32" s="364"/>
      <c r="AI32" s="370"/>
      <c r="AJ32" s="364"/>
      <c r="AK32" s="365"/>
      <c r="AL32" s="366"/>
      <c r="AM32" s="364"/>
      <c r="AN32" s="370"/>
      <c r="AO32" s="364">
        <v>16</v>
      </c>
      <c r="AP32" s="365"/>
      <c r="AQ32" s="366">
        <v>14</v>
      </c>
      <c r="AR32" s="364">
        <v>60</v>
      </c>
      <c r="AS32" s="370">
        <v>3</v>
      </c>
      <c r="AT32" s="205"/>
      <c r="AU32" s="200"/>
      <c r="AV32" s="204"/>
      <c r="AW32" s="252"/>
      <c r="AX32" s="279"/>
      <c r="AY32" s="203"/>
      <c r="AZ32" s="200"/>
      <c r="BA32" s="204"/>
      <c r="BB32" s="252"/>
      <c r="BC32" s="283"/>
      <c r="BD32" s="214"/>
      <c r="BE32" s="214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</row>
    <row r="33" spans="1:117" s="237" customFormat="1" ht="40.5" customHeight="1" thickBot="1" thickTop="1">
      <c r="A33" s="555" t="s">
        <v>343</v>
      </c>
      <c r="B33" s="556"/>
      <c r="C33" s="436">
        <v>2</v>
      </c>
      <c r="D33" s="437">
        <v>3</v>
      </c>
      <c r="E33" s="437"/>
      <c r="F33" s="342"/>
      <c r="G33" s="343"/>
      <c r="H33" s="344"/>
      <c r="I33" s="220">
        <v>15</v>
      </c>
      <c r="J33" s="225">
        <f aca="true" t="shared" si="6" ref="J33:O33">SUM(J23:J32)/2</f>
        <v>450</v>
      </c>
      <c r="K33" s="222">
        <f t="shared" si="6"/>
        <v>150</v>
      </c>
      <c r="L33" s="217">
        <f t="shared" si="6"/>
        <v>80</v>
      </c>
      <c r="M33" s="217">
        <f t="shared" si="6"/>
        <v>14</v>
      </c>
      <c r="N33" s="222">
        <f t="shared" si="6"/>
        <v>56</v>
      </c>
      <c r="O33" s="263">
        <f t="shared" si="6"/>
        <v>300</v>
      </c>
      <c r="P33" s="253">
        <f aca="true" t="shared" si="7" ref="P33:Y33">SUM(P23:P32)</f>
        <v>0</v>
      </c>
      <c r="Q33" s="221">
        <f t="shared" si="7"/>
        <v>0</v>
      </c>
      <c r="R33" s="222">
        <f t="shared" si="7"/>
        <v>0</v>
      </c>
      <c r="S33" s="217">
        <f t="shared" si="7"/>
        <v>0</v>
      </c>
      <c r="T33" s="219">
        <f t="shared" si="7"/>
        <v>0</v>
      </c>
      <c r="U33" s="217">
        <f t="shared" si="7"/>
        <v>0</v>
      </c>
      <c r="V33" s="221">
        <f t="shared" si="7"/>
        <v>0</v>
      </c>
      <c r="W33" s="222">
        <f t="shared" si="7"/>
        <v>0</v>
      </c>
      <c r="X33" s="217">
        <f t="shared" si="7"/>
        <v>0</v>
      </c>
      <c r="Y33" s="345">
        <f t="shared" si="7"/>
        <v>0</v>
      </c>
      <c r="Z33" s="221">
        <f aca="true" t="shared" si="8" ref="Z33:AE33">SUM(Z23:Z32)/2</f>
        <v>32</v>
      </c>
      <c r="AA33" s="221">
        <f t="shared" si="8"/>
        <v>14</v>
      </c>
      <c r="AB33" s="221">
        <f t="shared" si="8"/>
        <v>14</v>
      </c>
      <c r="AC33" s="249">
        <f t="shared" si="8"/>
        <v>120</v>
      </c>
      <c r="AD33" s="346">
        <f t="shared" si="8"/>
        <v>6</v>
      </c>
      <c r="AE33" s="217">
        <f t="shared" si="8"/>
        <v>16</v>
      </c>
      <c r="AF33" s="221">
        <f>SUM(AF23:AF32)</f>
        <v>0</v>
      </c>
      <c r="AG33" s="222">
        <f>SUM(AG23:AG32)/2</f>
        <v>14</v>
      </c>
      <c r="AH33" s="217">
        <f>SUM(AH23:AH32)/2</f>
        <v>60</v>
      </c>
      <c r="AI33" s="345">
        <f>SUM(AI23:AI32)/2</f>
        <v>3</v>
      </c>
      <c r="AJ33" s="249">
        <f>SUM(AJ23:AJ32)/2</f>
        <v>16</v>
      </c>
      <c r="AK33" s="221"/>
      <c r="AL33" s="222">
        <f>SUM(AL23:AL32)/2</f>
        <v>14</v>
      </c>
      <c r="AM33" s="249">
        <f>SUM(AM23:AM32)/2</f>
        <v>60</v>
      </c>
      <c r="AN33" s="346">
        <f>SUM(AN23:AN32)/2</f>
        <v>3</v>
      </c>
      <c r="AO33" s="217">
        <f>SUM(AO23:AO32)/2</f>
        <v>16</v>
      </c>
      <c r="AP33" s="221">
        <f>SUM(AP23:AP32)</f>
        <v>0</v>
      </c>
      <c r="AQ33" s="222">
        <f>SUM(AQ23:AQ32)/2</f>
        <v>14</v>
      </c>
      <c r="AR33" s="217">
        <f>SUM(AR23:AR32)/2</f>
        <v>60</v>
      </c>
      <c r="AS33" s="345">
        <f>SUM(AS23:AS32)/2</f>
        <v>3</v>
      </c>
      <c r="AT33" s="249">
        <f aca="true" t="shared" si="9" ref="AT33:BC33">SUM(AT23:AT32)</f>
        <v>0</v>
      </c>
      <c r="AU33" s="221">
        <f t="shared" si="9"/>
        <v>0</v>
      </c>
      <c r="AV33" s="222">
        <f t="shared" si="9"/>
        <v>0</v>
      </c>
      <c r="AW33" s="249">
        <f t="shared" si="9"/>
        <v>0</v>
      </c>
      <c r="AX33" s="346">
        <f t="shared" si="9"/>
        <v>0</v>
      </c>
      <c r="AY33" s="217">
        <f t="shared" si="9"/>
        <v>0</v>
      </c>
      <c r="AZ33" s="221">
        <f t="shared" si="9"/>
        <v>0</v>
      </c>
      <c r="BA33" s="222">
        <f t="shared" si="9"/>
        <v>0</v>
      </c>
      <c r="BB33" s="249">
        <f t="shared" si="9"/>
        <v>0</v>
      </c>
      <c r="BC33" s="219">
        <f t="shared" si="9"/>
        <v>0</v>
      </c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</row>
    <row r="34" spans="1:117" s="237" customFormat="1" ht="40.5" customHeight="1" thickBot="1">
      <c r="A34" s="441" t="s">
        <v>393</v>
      </c>
      <c r="B34" s="435" t="s">
        <v>394</v>
      </c>
      <c r="C34" s="442"/>
      <c r="D34" s="442">
        <v>7</v>
      </c>
      <c r="E34" s="357"/>
      <c r="F34" s="358"/>
      <c r="G34" s="359"/>
      <c r="H34" s="360"/>
      <c r="I34" s="361">
        <v>3</v>
      </c>
      <c r="J34" s="371">
        <f>I34*30</f>
        <v>90</v>
      </c>
      <c r="K34" s="363">
        <v>30</v>
      </c>
      <c r="L34" s="364"/>
      <c r="M34" s="365">
        <v>30</v>
      </c>
      <c r="N34" s="366"/>
      <c r="O34" s="367">
        <v>60</v>
      </c>
      <c r="P34" s="368"/>
      <c r="Q34" s="365"/>
      <c r="R34" s="366"/>
      <c r="S34" s="364"/>
      <c r="T34" s="369"/>
      <c r="U34" s="364"/>
      <c r="V34" s="365"/>
      <c r="W34" s="366"/>
      <c r="X34" s="364"/>
      <c r="Y34" s="370"/>
      <c r="Z34" s="373"/>
      <c r="AA34" s="365"/>
      <c r="AB34" s="366"/>
      <c r="AC34" s="367"/>
      <c r="AD34" s="370"/>
      <c r="AE34" s="364"/>
      <c r="AF34" s="365"/>
      <c r="AG34" s="366"/>
      <c r="AH34" s="364"/>
      <c r="AI34" s="370"/>
      <c r="AJ34" s="364"/>
      <c r="AK34" s="365"/>
      <c r="AL34" s="366"/>
      <c r="AM34" s="364"/>
      <c r="AN34" s="370"/>
      <c r="AO34" s="364"/>
      <c r="AP34" s="365"/>
      <c r="AQ34" s="366"/>
      <c r="AR34" s="364"/>
      <c r="AS34" s="370"/>
      <c r="AT34" s="205"/>
      <c r="AU34" s="200">
        <v>30</v>
      </c>
      <c r="AV34" s="204"/>
      <c r="AW34" s="252">
        <v>60</v>
      </c>
      <c r="AX34" s="279">
        <v>3</v>
      </c>
      <c r="AY34" s="203"/>
      <c r="AZ34" s="200"/>
      <c r="BA34" s="204"/>
      <c r="BB34" s="252"/>
      <c r="BC34" s="283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</row>
    <row r="35" spans="1:117" ht="39.75" customHeight="1" thickBot="1" thickTop="1">
      <c r="A35" s="588" t="s">
        <v>364</v>
      </c>
      <c r="B35" s="589"/>
      <c r="C35" s="436">
        <v>5</v>
      </c>
      <c r="D35" s="437">
        <v>6</v>
      </c>
      <c r="E35" s="437"/>
      <c r="F35" s="342"/>
      <c r="G35" s="343"/>
      <c r="H35" s="344"/>
      <c r="I35" s="220">
        <f>I33+I21+I34</f>
        <v>33</v>
      </c>
      <c r="J35" s="220">
        <f>J33+J21</f>
        <v>900</v>
      </c>
      <c r="K35" s="220">
        <f>K33+K21+K34</f>
        <v>330</v>
      </c>
      <c r="L35" s="220">
        <f>L33+L21</f>
        <v>160</v>
      </c>
      <c r="M35" s="220">
        <f>M33+M21+M34</f>
        <v>44</v>
      </c>
      <c r="N35" s="219">
        <f>N33+N21</f>
        <v>126</v>
      </c>
      <c r="O35" s="271">
        <f>O33+O21+O34</f>
        <v>660</v>
      </c>
      <c r="P35" s="275">
        <f aca="true" t="shared" si="10" ref="P35:AJ35">P33+P21</f>
        <v>0</v>
      </c>
      <c r="Q35" s="218">
        <f t="shared" si="10"/>
        <v>0</v>
      </c>
      <c r="R35" s="219">
        <f t="shared" si="10"/>
        <v>0</v>
      </c>
      <c r="S35" s="220">
        <f t="shared" si="10"/>
        <v>0</v>
      </c>
      <c r="T35" s="219">
        <f t="shared" si="10"/>
        <v>0</v>
      </c>
      <c r="U35" s="220">
        <f t="shared" si="10"/>
        <v>0</v>
      </c>
      <c r="V35" s="218">
        <f t="shared" si="10"/>
        <v>0</v>
      </c>
      <c r="W35" s="219">
        <f t="shared" si="10"/>
        <v>0</v>
      </c>
      <c r="X35" s="220">
        <f t="shared" si="10"/>
        <v>0</v>
      </c>
      <c r="Y35" s="345">
        <f t="shared" si="10"/>
        <v>0</v>
      </c>
      <c r="Z35" s="218">
        <f t="shared" si="10"/>
        <v>64</v>
      </c>
      <c r="AA35" s="218">
        <f t="shared" si="10"/>
        <v>14</v>
      </c>
      <c r="AB35" s="218">
        <f t="shared" si="10"/>
        <v>42</v>
      </c>
      <c r="AC35" s="218">
        <f t="shared" si="10"/>
        <v>240</v>
      </c>
      <c r="AD35" s="218">
        <f t="shared" si="10"/>
        <v>12</v>
      </c>
      <c r="AE35" s="220">
        <f t="shared" si="10"/>
        <v>64</v>
      </c>
      <c r="AF35" s="218">
        <f t="shared" si="10"/>
        <v>0</v>
      </c>
      <c r="AG35" s="219">
        <f t="shared" si="10"/>
        <v>56</v>
      </c>
      <c r="AH35" s="220">
        <f t="shared" si="10"/>
        <v>240</v>
      </c>
      <c r="AI35" s="345">
        <f t="shared" si="10"/>
        <v>12</v>
      </c>
      <c r="AJ35" s="262">
        <f t="shared" si="10"/>
        <v>16</v>
      </c>
      <c r="AK35" s="218"/>
      <c r="AL35" s="219">
        <f aca="true" t="shared" si="11" ref="AL35:BC35">AL33+AL21</f>
        <v>14</v>
      </c>
      <c r="AM35" s="262">
        <f t="shared" si="11"/>
        <v>60</v>
      </c>
      <c r="AN35" s="271">
        <f t="shared" si="11"/>
        <v>3</v>
      </c>
      <c r="AO35" s="220">
        <f t="shared" si="11"/>
        <v>16</v>
      </c>
      <c r="AP35" s="218">
        <f t="shared" si="11"/>
        <v>0</v>
      </c>
      <c r="AQ35" s="219">
        <f t="shared" si="11"/>
        <v>14</v>
      </c>
      <c r="AR35" s="220">
        <f t="shared" si="11"/>
        <v>60</v>
      </c>
      <c r="AS35" s="345">
        <f t="shared" si="11"/>
        <v>3</v>
      </c>
      <c r="AT35" s="262">
        <f t="shared" si="11"/>
        <v>0</v>
      </c>
      <c r="AU35" s="218">
        <f t="shared" si="11"/>
        <v>0</v>
      </c>
      <c r="AV35" s="219">
        <f t="shared" si="11"/>
        <v>0</v>
      </c>
      <c r="AW35" s="262">
        <f t="shared" si="11"/>
        <v>0</v>
      </c>
      <c r="AX35" s="271">
        <f t="shared" si="11"/>
        <v>0</v>
      </c>
      <c r="AY35" s="220">
        <f t="shared" si="11"/>
        <v>0</v>
      </c>
      <c r="AZ35" s="218">
        <f t="shared" si="11"/>
        <v>0</v>
      </c>
      <c r="BA35" s="219">
        <f t="shared" si="11"/>
        <v>0</v>
      </c>
      <c r="BB35" s="262">
        <f t="shared" si="11"/>
        <v>0</v>
      </c>
      <c r="BC35" s="347">
        <f t="shared" si="11"/>
        <v>0</v>
      </c>
      <c r="BD35" s="214"/>
      <c r="BE35" s="214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</row>
    <row r="36" spans="1:117" s="237" customFormat="1" ht="21.75" customHeight="1" thickBot="1" thickTop="1">
      <c r="A36" s="557" t="s">
        <v>278</v>
      </c>
      <c r="B36" s="558"/>
      <c r="C36" s="438">
        <v>8</v>
      </c>
      <c r="D36" s="439">
        <v>12</v>
      </c>
      <c r="E36" s="439"/>
      <c r="F36" s="219"/>
      <c r="G36" s="348"/>
      <c r="H36" s="349"/>
      <c r="I36" s="220">
        <f>I15+I35</f>
        <v>60</v>
      </c>
      <c r="J36" s="220">
        <f>J15+J35+J34</f>
        <v>1800</v>
      </c>
      <c r="K36" s="220">
        <f aca="true" t="shared" si="12" ref="K36:AJ36">K15+K35</f>
        <v>570</v>
      </c>
      <c r="L36" s="220">
        <f t="shared" si="12"/>
        <v>232</v>
      </c>
      <c r="M36" s="220">
        <f t="shared" si="12"/>
        <v>176</v>
      </c>
      <c r="N36" s="220">
        <f t="shared" si="12"/>
        <v>162</v>
      </c>
      <c r="O36" s="220">
        <f t="shared" si="12"/>
        <v>1230</v>
      </c>
      <c r="P36" s="220">
        <f t="shared" si="12"/>
        <v>32</v>
      </c>
      <c r="Q36" s="220">
        <f t="shared" si="12"/>
        <v>44</v>
      </c>
      <c r="R36" s="220">
        <f t="shared" si="12"/>
        <v>14</v>
      </c>
      <c r="S36" s="220">
        <f t="shared" si="12"/>
        <v>180</v>
      </c>
      <c r="T36" s="220">
        <f t="shared" si="12"/>
        <v>9</v>
      </c>
      <c r="U36" s="220">
        <f t="shared" si="12"/>
        <v>28</v>
      </c>
      <c r="V36" s="220">
        <f t="shared" si="12"/>
        <v>38</v>
      </c>
      <c r="W36" s="220">
        <f t="shared" si="12"/>
        <v>14</v>
      </c>
      <c r="X36" s="220">
        <f t="shared" si="12"/>
        <v>190</v>
      </c>
      <c r="Y36" s="220">
        <f t="shared" si="12"/>
        <v>9</v>
      </c>
      <c r="Z36" s="220">
        <f t="shared" si="12"/>
        <v>76</v>
      </c>
      <c r="AA36" s="220">
        <f t="shared" si="12"/>
        <v>44</v>
      </c>
      <c r="AB36" s="220">
        <f t="shared" si="12"/>
        <v>50</v>
      </c>
      <c r="AC36" s="220">
        <f t="shared" si="12"/>
        <v>370</v>
      </c>
      <c r="AD36" s="220">
        <f t="shared" si="12"/>
        <v>18</v>
      </c>
      <c r="AE36" s="220">
        <f t="shared" si="12"/>
        <v>64</v>
      </c>
      <c r="AF36" s="220">
        <f t="shared" si="12"/>
        <v>20</v>
      </c>
      <c r="AG36" s="220">
        <f t="shared" si="12"/>
        <v>56</v>
      </c>
      <c r="AH36" s="220">
        <f t="shared" si="12"/>
        <v>310</v>
      </c>
      <c r="AI36" s="220">
        <f t="shared" si="12"/>
        <v>15</v>
      </c>
      <c r="AJ36" s="220">
        <f t="shared" si="12"/>
        <v>16</v>
      </c>
      <c r="AK36" s="220"/>
      <c r="AL36" s="220">
        <f aca="true" t="shared" si="13" ref="AL36:AV36">AL15+AL35</f>
        <v>14</v>
      </c>
      <c r="AM36" s="220">
        <f t="shared" si="13"/>
        <v>60</v>
      </c>
      <c r="AN36" s="220">
        <f t="shared" si="13"/>
        <v>3</v>
      </c>
      <c r="AO36" s="220">
        <f t="shared" si="13"/>
        <v>16</v>
      </c>
      <c r="AP36" s="220">
        <f t="shared" si="13"/>
        <v>0</v>
      </c>
      <c r="AQ36" s="220">
        <f t="shared" si="13"/>
        <v>14</v>
      </c>
      <c r="AR36" s="220">
        <f t="shared" si="13"/>
        <v>60</v>
      </c>
      <c r="AS36" s="220">
        <f t="shared" si="13"/>
        <v>3</v>
      </c>
      <c r="AT36" s="220">
        <f t="shared" si="13"/>
        <v>0</v>
      </c>
      <c r="AU36" s="220">
        <f>AU15+AU35+AU34</f>
        <v>30</v>
      </c>
      <c r="AV36" s="220">
        <f t="shared" si="13"/>
        <v>0</v>
      </c>
      <c r="AW36" s="220">
        <f>AW15+AW35+AW34</f>
        <v>60</v>
      </c>
      <c r="AX36" s="220">
        <f>AX15+AX35+AX34</f>
        <v>3</v>
      </c>
      <c r="AY36" s="220">
        <f>AY15+AY35</f>
        <v>0</v>
      </c>
      <c r="AZ36" s="220">
        <f>AZ15+AZ35</f>
        <v>0</v>
      </c>
      <c r="BA36" s="220">
        <f>BA15+BA35</f>
        <v>0</v>
      </c>
      <c r="BB36" s="220">
        <f>BB15+BB35</f>
        <v>0</v>
      </c>
      <c r="BC36" s="220">
        <f>BC15+BC35</f>
        <v>0</v>
      </c>
      <c r="BD36" s="430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</row>
    <row r="37" spans="1:117" s="240" customFormat="1" ht="29.25" customHeight="1" thickBot="1" thickTop="1">
      <c r="A37" s="350"/>
      <c r="B37" s="208"/>
      <c r="C37" s="209"/>
      <c r="D37" s="209"/>
      <c r="E37" s="209"/>
      <c r="F37" s="209"/>
      <c r="G37" s="245"/>
      <c r="H37" s="245"/>
      <c r="I37" s="209"/>
      <c r="J37" s="351"/>
      <c r="K37" s="561" t="s">
        <v>350</v>
      </c>
      <c r="L37" s="562"/>
      <c r="M37" s="562"/>
      <c r="N37" s="562"/>
      <c r="O37" s="563"/>
      <c r="P37" s="520">
        <f>P36+Q36+R36</f>
        <v>90</v>
      </c>
      <c r="Q37" s="521"/>
      <c r="R37" s="521"/>
      <c r="S37" s="522"/>
      <c r="T37" s="560"/>
      <c r="U37" s="520">
        <f>U36+V36+W36</f>
        <v>80</v>
      </c>
      <c r="V37" s="521"/>
      <c r="W37" s="521"/>
      <c r="X37" s="522"/>
      <c r="Y37" s="523"/>
      <c r="Z37" s="596">
        <f>Z36+AA36+AB36</f>
        <v>170</v>
      </c>
      <c r="AA37" s="597"/>
      <c r="AB37" s="597"/>
      <c r="AC37" s="598"/>
      <c r="AD37" s="598"/>
      <c r="AE37" s="520">
        <f>AE36+AF36+AG36</f>
        <v>140</v>
      </c>
      <c r="AF37" s="521"/>
      <c r="AG37" s="521"/>
      <c r="AH37" s="522"/>
      <c r="AI37" s="523"/>
      <c r="AJ37" s="559">
        <f>AJ36+AK36+AL36</f>
        <v>30</v>
      </c>
      <c r="AK37" s="521"/>
      <c r="AL37" s="521"/>
      <c r="AM37" s="522"/>
      <c r="AN37" s="560"/>
      <c r="AO37" s="520">
        <f>AO36+AP36+AQ36</f>
        <v>30</v>
      </c>
      <c r="AP37" s="521"/>
      <c r="AQ37" s="521"/>
      <c r="AR37" s="522"/>
      <c r="AS37" s="522"/>
      <c r="AT37" s="559">
        <f>AT36+AU36+AV36</f>
        <v>30</v>
      </c>
      <c r="AU37" s="521"/>
      <c r="AV37" s="521"/>
      <c r="AW37" s="522"/>
      <c r="AX37" s="560"/>
      <c r="AY37" s="578">
        <f>AY36+AZ36+BA36</f>
        <v>0</v>
      </c>
      <c r="AZ37" s="579"/>
      <c r="BA37" s="579"/>
      <c r="BB37" s="580"/>
      <c r="BC37" s="581"/>
      <c r="BD37" s="356">
        <f>SUM(P37:BC37)</f>
        <v>570</v>
      </c>
      <c r="BE37" s="214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</row>
    <row r="38" spans="1:117" ht="18" customHeight="1" thickTop="1">
      <c r="A38" s="352"/>
      <c r="B38" s="428">
        <f>15*30-450</f>
        <v>0</v>
      </c>
      <c r="C38" s="208"/>
      <c r="D38" s="199"/>
      <c r="E38" s="208"/>
      <c r="F38" s="208"/>
      <c r="G38" s="228"/>
      <c r="H38" s="228"/>
      <c r="I38" s="228"/>
      <c r="J38" s="226"/>
      <c r="K38" s="525" t="s">
        <v>262</v>
      </c>
      <c r="L38" s="526"/>
      <c r="M38" s="526"/>
      <c r="N38" s="526"/>
      <c r="O38" s="527"/>
      <c r="P38" s="590" t="s">
        <v>296</v>
      </c>
      <c r="Q38" s="591"/>
      <c r="R38" s="591"/>
      <c r="S38" s="591"/>
      <c r="T38" s="591"/>
      <c r="U38" s="553">
        <v>1</v>
      </c>
      <c r="V38" s="510"/>
      <c r="W38" s="510"/>
      <c r="X38" s="510"/>
      <c r="Y38" s="554"/>
      <c r="Z38" s="510">
        <v>2</v>
      </c>
      <c r="AA38" s="510"/>
      <c r="AB38" s="510"/>
      <c r="AC38" s="510"/>
      <c r="AD38" s="510"/>
      <c r="AE38" s="553">
        <v>4</v>
      </c>
      <c r="AF38" s="510"/>
      <c r="AG38" s="510"/>
      <c r="AH38" s="510"/>
      <c r="AI38" s="554"/>
      <c r="AJ38" s="510">
        <v>1</v>
      </c>
      <c r="AK38" s="510"/>
      <c r="AL38" s="510"/>
      <c r="AM38" s="510"/>
      <c r="AN38" s="510"/>
      <c r="AO38" s="553" t="s">
        <v>296</v>
      </c>
      <c r="AP38" s="510"/>
      <c r="AQ38" s="510"/>
      <c r="AR38" s="510"/>
      <c r="AS38" s="510"/>
      <c r="AT38" s="592" t="s">
        <v>296</v>
      </c>
      <c r="AU38" s="593"/>
      <c r="AV38" s="593"/>
      <c r="AW38" s="594"/>
      <c r="AX38" s="595"/>
      <c r="AY38" s="511"/>
      <c r="AZ38" s="512"/>
      <c r="BA38" s="512"/>
      <c r="BB38" s="512"/>
      <c r="BC38" s="513"/>
      <c r="BD38" s="356">
        <f>SUM(P38:BC38)</f>
        <v>8</v>
      </c>
      <c r="BE38" s="214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</row>
    <row r="39" spans="1:117" ht="18" customHeight="1" thickBot="1">
      <c r="A39" s="352"/>
      <c r="B39" s="208"/>
      <c r="C39" s="208"/>
      <c r="D39" s="206"/>
      <c r="E39" s="209"/>
      <c r="F39" s="209"/>
      <c r="G39" s="227"/>
      <c r="H39" s="227"/>
      <c r="I39" s="227"/>
      <c r="J39" s="227"/>
      <c r="K39" s="582" t="s">
        <v>129</v>
      </c>
      <c r="L39" s="583"/>
      <c r="M39" s="583"/>
      <c r="N39" s="583"/>
      <c r="O39" s="584"/>
      <c r="P39" s="524">
        <v>3</v>
      </c>
      <c r="Q39" s="481"/>
      <c r="R39" s="481"/>
      <c r="S39" s="481"/>
      <c r="T39" s="481"/>
      <c r="U39" s="492">
        <v>2</v>
      </c>
      <c r="V39" s="481"/>
      <c r="W39" s="481"/>
      <c r="X39" s="481"/>
      <c r="Y39" s="496"/>
      <c r="Z39" s="481">
        <v>4</v>
      </c>
      <c r="AA39" s="481"/>
      <c r="AB39" s="481"/>
      <c r="AC39" s="481"/>
      <c r="AD39" s="481"/>
      <c r="AE39" s="492">
        <v>1</v>
      </c>
      <c r="AF39" s="481"/>
      <c r="AG39" s="481"/>
      <c r="AH39" s="481"/>
      <c r="AI39" s="496"/>
      <c r="AJ39" s="481" t="s">
        <v>296</v>
      </c>
      <c r="AK39" s="481"/>
      <c r="AL39" s="481"/>
      <c r="AM39" s="481"/>
      <c r="AN39" s="481"/>
      <c r="AO39" s="492">
        <v>1</v>
      </c>
      <c r="AP39" s="481"/>
      <c r="AQ39" s="481"/>
      <c r="AR39" s="481"/>
      <c r="AS39" s="481"/>
      <c r="AT39" s="546">
        <v>1</v>
      </c>
      <c r="AU39" s="547"/>
      <c r="AV39" s="547"/>
      <c r="AW39" s="524"/>
      <c r="AX39" s="548"/>
      <c r="AY39" s="514"/>
      <c r="AZ39" s="515"/>
      <c r="BA39" s="515"/>
      <c r="BB39" s="515"/>
      <c r="BC39" s="516"/>
      <c r="BD39" s="356">
        <f>SUM(P39:BC39)</f>
        <v>12</v>
      </c>
      <c r="BE39" s="214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</row>
    <row r="40" spans="1:57" s="216" customFormat="1" ht="18" customHeight="1">
      <c r="A40" s="215"/>
      <c r="B40" s="215"/>
      <c r="C40" s="229"/>
      <c r="D40" s="215"/>
      <c r="E40" s="229"/>
      <c r="F40" s="229"/>
      <c r="G40" s="230"/>
      <c r="H40" s="230"/>
      <c r="I40" s="230"/>
      <c r="J40" s="230"/>
      <c r="K40" s="528" t="s">
        <v>32</v>
      </c>
      <c r="L40" s="529"/>
      <c r="M40" s="529"/>
      <c r="N40" s="529"/>
      <c r="O40" s="529"/>
      <c r="P40" s="508">
        <v>1</v>
      </c>
      <c r="Q40" s="508"/>
      <c r="R40" s="508"/>
      <c r="S40" s="509"/>
      <c r="T40" s="509"/>
      <c r="U40" s="508">
        <v>2</v>
      </c>
      <c r="V40" s="508"/>
      <c r="W40" s="508"/>
      <c r="X40" s="509"/>
      <c r="Y40" s="509"/>
      <c r="Z40" s="508">
        <v>3</v>
      </c>
      <c r="AA40" s="508"/>
      <c r="AB40" s="508"/>
      <c r="AC40" s="509"/>
      <c r="AD40" s="509"/>
      <c r="AE40" s="508">
        <v>4</v>
      </c>
      <c r="AF40" s="508"/>
      <c r="AG40" s="508"/>
      <c r="AH40" s="509"/>
      <c r="AI40" s="509"/>
      <c r="AJ40" s="508">
        <v>5</v>
      </c>
      <c r="AK40" s="508"/>
      <c r="AL40" s="508"/>
      <c r="AM40" s="509"/>
      <c r="AN40" s="509"/>
      <c r="AO40" s="508">
        <v>6</v>
      </c>
      <c r="AP40" s="508"/>
      <c r="AQ40" s="508"/>
      <c r="AR40" s="509"/>
      <c r="AS40" s="509"/>
      <c r="AT40" s="508">
        <v>7</v>
      </c>
      <c r="AU40" s="508"/>
      <c r="AV40" s="508"/>
      <c r="AW40" s="509"/>
      <c r="AX40" s="509"/>
      <c r="AY40" s="508">
        <v>8</v>
      </c>
      <c r="AZ40" s="508"/>
      <c r="BA40" s="508"/>
      <c r="BB40" s="509"/>
      <c r="BC40" s="508"/>
      <c r="BD40" s="356"/>
      <c r="BE40" s="353"/>
    </row>
    <row r="41" spans="1:56" s="289" customFormat="1" ht="18.75" customHeight="1">
      <c r="A41" s="284"/>
      <c r="B41" s="443" t="s">
        <v>408</v>
      </c>
      <c r="C41" s="444"/>
      <c r="D41" s="444"/>
      <c r="E41" s="444"/>
      <c r="F41" s="444"/>
      <c r="G41" s="445"/>
      <c r="H41" s="446"/>
      <c r="I41" s="447"/>
      <c r="J41" s="446"/>
      <c r="K41" s="448"/>
      <c r="L41" s="448"/>
      <c r="M41" s="518" t="s">
        <v>354</v>
      </c>
      <c r="N41" s="518"/>
      <c r="O41" s="518"/>
      <c r="P41" s="518"/>
      <c r="Q41" s="518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86"/>
      <c r="AU41" s="287"/>
      <c r="AV41" s="288"/>
      <c r="AW41" s="264"/>
      <c r="AX41" s="264"/>
      <c r="AY41" s="264"/>
      <c r="AZ41" s="264"/>
      <c r="BA41" s="264"/>
      <c r="BB41" s="264"/>
      <c r="BC41" s="264"/>
      <c r="BD41" s="264"/>
    </row>
    <row r="42" spans="1:117" ht="18.75" customHeight="1">
      <c r="A42" s="195"/>
      <c r="B42" s="259"/>
      <c r="C42" s="517" t="s">
        <v>346</v>
      </c>
      <c r="D42" s="517"/>
      <c r="E42" s="517"/>
      <c r="F42" s="517"/>
      <c r="G42" s="517"/>
      <c r="H42" s="517" t="s">
        <v>347</v>
      </c>
      <c r="I42" s="517"/>
      <c r="J42" s="517"/>
      <c r="K42" s="517"/>
      <c r="L42" s="517"/>
      <c r="M42" s="517" t="s">
        <v>348</v>
      </c>
      <c r="N42" s="517"/>
      <c r="O42" s="517"/>
      <c r="P42" s="517"/>
      <c r="Q42" s="517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64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4"/>
      <c r="AU42" s="255"/>
      <c r="AV42" s="256"/>
      <c r="AW42" s="264"/>
      <c r="AX42" s="264"/>
      <c r="AY42" s="264"/>
      <c r="AZ42" s="264"/>
      <c r="BA42" s="264"/>
      <c r="BB42" s="264"/>
      <c r="BC42" s="264"/>
      <c r="BD42" s="264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</row>
    <row r="43" spans="1:56" s="289" customFormat="1" ht="18.75" customHeight="1">
      <c r="A43" s="284"/>
      <c r="B43" s="264" t="s">
        <v>370</v>
      </c>
      <c r="C43" s="285"/>
      <c r="D43" s="285"/>
      <c r="E43" s="285"/>
      <c r="F43" s="285"/>
      <c r="G43" s="290"/>
      <c r="H43" s="291"/>
      <c r="I43" s="292"/>
      <c r="J43" s="291"/>
      <c r="K43" s="266"/>
      <c r="L43" s="266"/>
      <c r="M43" s="519" t="s">
        <v>353</v>
      </c>
      <c r="N43" s="519"/>
      <c r="O43" s="519"/>
      <c r="P43" s="519"/>
      <c r="Q43" s="519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86"/>
      <c r="AU43" s="287"/>
      <c r="AV43" s="288"/>
      <c r="AW43" s="264"/>
      <c r="AX43" s="264"/>
      <c r="AY43" s="264"/>
      <c r="AZ43" s="264"/>
      <c r="BA43" s="264"/>
      <c r="BB43" s="264"/>
      <c r="BC43" s="264"/>
      <c r="BD43" s="264"/>
    </row>
    <row r="44" spans="1:117" ht="18.75" customHeight="1">
      <c r="A44" s="195"/>
      <c r="B44" s="259"/>
      <c r="C44" s="517" t="s">
        <v>346</v>
      </c>
      <c r="D44" s="517"/>
      <c r="E44" s="517"/>
      <c r="F44" s="517"/>
      <c r="G44" s="517"/>
      <c r="H44" s="517" t="s">
        <v>347</v>
      </c>
      <c r="I44" s="517"/>
      <c r="J44" s="517"/>
      <c r="K44" s="517"/>
      <c r="L44" s="517"/>
      <c r="M44" s="517" t="s">
        <v>348</v>
      </c>
      <c r="N44" s="517"/>
      <c r="O44" s="517"/>
      <c r="P44" s="517"/>
      <c r="Q44" s="517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64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4"/>
      <c r="AU44" s="255"/>
      <c r="AV44" s="256"/>
      <c r="AW44" s="264"/>
      <c r="AX44" s="264"/>
      <c r="AY44" s="264"/>
      <c r="AZ44" s="264"/>
      <c r="BA44" s="264"/>
      <c r="BB44" s="264"/>
      <c r="BC44" s="264"/>
      <c r="BD44" s="264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</row>
    <row r="45" spans="1:56" s="289" customFormat="1" ht="18.75" customHeight="1">
      <c r="A45" s="284"/>
      <c r="B45" s="264" t="s">
        <v>349</v>
      </c>
      <c r="C45" s="285"/>
      <c r="D45" s="285"/>
      <c r="E45" s="285"/>
      <c r="F45" s="285"/>
      <c r="G45" s="290"/>
      <c r="H45" s="291"/>
      <c r="I45" s="292"/>
      <c r="J45" s="291"/>
      <c r="K45" s="266"/>
      <c r="L45" s="266"/>
      <c r="M45" s="519" t="s">
        <v>355</v>
      </c>
      <c r="N45" s="519"/>
      <c r="O45" s="519"/>
      <c r="P45" s="519"/>
      <c r="Q45" s="519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86"/>
      <c r="AU45" s="287"/>
      <c r="AV45" s="288"/>
      <c r="AW45" s="264"/>
      <c r="AX45" s="264"/>
      <c r="AY45" s="264"/>
      <c r="AZ45" s="264"/>
      <c r="BA45" s="264"/>
      <c r="BB45" s="264"/>
      <c r="BC45" s="264"/>
      <c r="BD45" s="264"/>
    </row>
    <row r="46" spans="1:117" ht="18.75" customHeight="1">
      <c r="A46" s="195"/>
      <c r="B46" s="259"/>
      <c r="C46" s="517" t="s">
        <v>346</v>
      </c>
      <c r="D46" s="517"/>
      <c r="E46" s="517"/>
      <c r="F46" s="517"/>
      <c r="G46" s="517"/>
      <c r="H46" s="517" t="s">
        <v>347</v>
      </c>
      <c r="I46" s="517"/>
      <c r="J46" s="517"/>
      <c r="K46" s="517"/>
      <c r="L46" s="517"/>
      <c r="M46" s="517" t="s">
        <v>348</v>
      </c>
      <c r="N46" s="517"/>
      <c r="O46" s="517"/>
      <c r="P46" s="517"/>
      <c r="Q46" s="517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64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4"/>
      <c r="AU46" s="255"/>
      <c r="AV46" s="256"/>
      <c r="AW46" s="264"/>
      <c r="AX46" s="264"/>
      <c r="AY46" s="264"/>
      <c r="AZ46" s="264"/>
      <c r="BA46" s="264"/>
      <c r="BB46" s="264"/>
      <c r="BC46" s="264"/>
      <c r="BD46" s="264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</row>
    <row r="47" spans="1:56" s="289" customFormat="1" ht="18.75" customHeight="1">
      <c r="A47" s="195"/>
      <c r="B47" s="259"/>
      <c r="C47" s="265"/>
      <c r="D47" s="265"/>
      <c r="E47" s="265"/>
      <c r="F47" s="265"/>
      <c r="G47" s="265"/>
      <c r="H47" s="265"/>
      <c r="I47" s="293"/>
      <c r="J47" s="265"/>
      <c r="K47" s="265"/>
      <c r="L47" s="265"/>
      <c r="M47" s="265"/>
      <c r="N47" s="265"/>
      <c r="O47" s="265"/>
      <c r="P47" s="265"/>
      <c r="Q47" s="265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86"/>
      <c r="AU47" s="287"/>
      <c r="AV47" s="288"/>
      <c r="AW47" s="264"/>
      <c r="AX47" s="264"/>
      <c r="AY47" s="264"/>
      <c r="AZ47" s="264"/>
      <c r="BA47" s="264"/>
      <c r="BB47" s="264"/>
      <c r="BC47" s="264"/>
      <c r="BD47" s="264"/>
    </row>
    <row r="48" spans="2:117" ht="18.75" customHeight="1">
      <c r="B48" s="231"/>
      <c r="C48" s="232"/>
      <c r="D48" s="233"/>
      <c r="E48" s="232"/>
      <c r="F48" s="232"/>
      <c r="G48" s="235"/>
      <c r="H48" s="235"/>
      <c r="I48" s="431"/>
      <c r="J48" s="235"/>
      <c r="K48" s="233"/>
      <c r="L48" s="233"/>
      <c r="M48" s="233"/>
      <c r="N48" s="233"/>
      <c r="O48" s="233"/>
      <c r="P48" s="257"/>
      <c r="Q48" s="257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64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4"/>
      <c r="AU48" s="255"/>
      <c r="AV48" s="256"/>
      <c r="AW48" s="264"/>
      <c r="AX48" s="264"/>
      <c r="AY48" s="264"/>
      <c r="AZ48" s="264"/>
      <c r="BA48" s="264"/>
      <c r="BB48" s="264"/>
      <c r="BC48" s="264"/>
      <c r="BD48" s="264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</row>
    <row r="49" spans="2:117" ht="18.75" customHeight="1">
      <c r="B49" s="231"/>
      <c r="C49" s="232"/>
      <c r="D49" s="233"/>
      <c r="E49" s="232"/>
      <c r="F49" s="232"/>
      <c r="G49" s="235"/>
      <c r="H49" s="235"/>
      <c r="I49" s="234"/>
      <c r="J49" s="235"/>
      <c r="K49" s="233"/>
      <c r="L49" s="233"/>
      <c r="M49" s="233"/>
      <c r="N49" s="233"/>
      <c r="O49" s="233"/>
      <c r="P49" s="257"/>
      <c r="Q49" s="257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64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4"/>
      <c r="AU49" s="255"/>
      <c r="AV49" s="256"/>
      <c r="AW49" s="264"/>
      <c r="AX49" s="264"/>
      <c r="AY49" s="264"/>
      <c r="AZ49" s="264"/>
      <c r="BA49" s="264"/>
      <c r="BB49" s="264"/>
      <c r="BC49" s="264"/>
      <c r="BD49" s="264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</row>
    <row r="50" spans="2:55" ht="18.75">
      <c r="B50" s="231"/>
      <c r="C50" s="232"/>
      <c r="D50" s="233"/>
      <c r="E50" s="232"/>
      <c r="F50" s="232"/>
      <c r="G50" s="235"/>
      <c r="H50" s="235"/>
      <c r="I50" s="234"/>
      <c r="J50" s="235"/>
      <c r="K50" s="233"/>
      <c r="L50" s="233"/>
      <c r="M50" s="233"/>
      <c r="N50" s="233"/>
      <c r="O50" s="233"/>
      <c r="P50" s="257"/>
      <c r="Q50" s="257"/>
      <c r="R50" s="257"/>
      <c r="S50" s="257"/>
      <c r="T50" s="258"/>
      <c r="U50" s="257"/>
      <c r="V50" s="257"/>
      <c r="W50" s="257"/>
      <c r="X50" s="257"/>
      <c r="Y50" s="258"/>
      <c r="Z50" s="257"/>
      <c r="AA50" s="257"/>
      <c r="AB50" s="257"/>
      <c r="AC50" s="257"/>
      <c r="AD50" s="258"/>
      <c r="AE50" s="257"/>
      <c r="AF50" s="257"/>
      <c r="AG50" s="257"/>
      <c r="AH50" s="257"/>
      <c r="AI50" s="258"/>
      <c r="AJ50" s="257"/>
      <c r="AK50" s="257"/>
      <c r="AL50" s="257"/>
      <c r="AM50" s="257"/>
      <c r="AN50" s="258"/>
      <c r="AO50" s="257"/>
      <c r="AP50" s="257"/>
      <c r="AQ50" s="257"/>
      <c r="AR50" s="257"/>
      <c r="AS50" s="258"/>
      <c r="AT50" s="257"/>
      <c r="AU50" s="257"/>
      <c r="AV50" s="257"/>
      <c r="AW50" s="257"/>
      <c r="AX50" s="258"/>
      <c r="AY50" s="257"/>
      <c r="AZ50" s="257"/>
      <c r="BA50" s="257"/>
      <c r="BB50" s="257"/>
      <c r="BC50" s="258"/>
    </row>
    <row r="51" spans="18:55" ht="18.75">
      <c r="R51" s="257"/>
      <c r="S51" s="257"/>
      <c r="T51" s="258"/>
      <c r="U51" s="257"/>
      <c r="V51" s="257"/>
      <c r="W51" s="257"/>
      <c r="X51" s="257"/>
      <c r="Y51" s="258"/>
      <c r="Z51" s="257"/>
      <c r="AA51" s="257"/>
      <c r="AB51" s="257"/>
      <c r="AC51" s="257"/>
      <c r="AD51" s="258"/>
      <c r="AE51" s="257"/>
      <c r="AF51" s="257"/>
      <c r="AG51" s="257"/>
      <c r="AH51" s="257"/>
      <c r="AI51" s="258"/>
      <c r="AJ51" s="257"/>
      <c r="AK51" s="257"/>
      <c r="AL51" s="257"/>
      <c r="AM51" s="257"/>
      <c r="AN51" s="258"/>
      <c r="AO51" s="257"/>
      <c r="AP51" s="257"/>
      <c r="AQ51" s="257"/>
      <c r="AR51" s="257"/>
      <c r="AS51" s="258"/>
      <c r="AT51" s="257"/>
      <c r="AU51" s="257"/>
      <c r="AV51" s="257"/>
      <c r="AW51" s="257"/>
      <c r="AX51" s="258"/>
      <c r="AY51" s="257"/>
      <c r="AZ51" s="257"/>
      <c r="BA51" s="257"/>
      <c r="BB51" s="257"/>
      <c r="BC51" s="258"/>
    </row>
    <row r="52" spans="18:55" ht="18.75">
      <c r="R52" s="257"/>
      <c r="S52" s="257"/>
      <c r="T52" s="258"/>
      <c r="U52" s="257"/>
      <c r="V52" s="257"/>
      <c r="W52" s="257"/>
      <c r="X52" s="257"/>
      <c r="Y52" s="258"/>
      <c r="Z52" s="257"/>
      <c r="AA52" s="257"/>
      <c r="AB52" s="257"/>
      <c r="AC52" s="257"/>
      <c r="AD52" s="258"/>
      <c r="AE52" s="257"/>
      <c r="AF52" s="257"/>
      <c r="AG52" s="257"/>
      <c r="AH52" s="257"/>
      <c r="AI52" s="258"/>
      <c r="AJ52" s="257"/>
      <c r="AK52" s="257"/>
      <c r="AL52" s="257"/>
      <c r="AM52" s="257"/>
      <c r="AN52" s="258"/>
      <c r="AO52" s="257"/>
      <c r="AP52" s="257"/>
      <c r="AQ52" s="257"/>
      <c r="AR52" s="257"/>
      <c r="AS52" s="258"/>
      <c r="AT52" s="257"/>
      <c r="AU52" s="257"/>
      <c r="AV52" s="257"/>
      <c r="AW52" s="257"/>
      <c r="AX52" s="258"/>
      <c r="AY52" s="257"/>
      <c r="AZ52" s="257"/>
      <c r="BA52" s="257"/>
      <c r="BB52" s="257"/>
      <c r="BC52" s="258"/>
    </row>
  </sheetData>
  <sheetProtection/>
  <autoFilter ref="A1:BR60"/>
  <mergeCells count="109">
    <mergeCell ref="A21:B21"/>
    <mergeCell ref="A35:B35"/>
    <mergeCell ref="P38:T38"/>
    <mergeCell ref="U38:Y38"/>
    <mergeCell ref="AT39:AX39"/>
    <mergeCell ref="AT37:AX37"/>
    <mergeCell ref="AO38:AS38"/>
    <mergeCell ref="AT38:AX38"/>
    <mergeCell ref="Z37:AD37"/>
    <mergeCell ref="P37:T37"/>
    <mergeCell ref="AY37:BC37"/>
    <mergeCell ref="AO39:AS39"/>
    <mergeCell ref="K39:O39"/>
    <mergeCell ref="A15:B15"/>
    <mergeCell ref="P6:T6"/>
    <mergeCell ref="P7:S7"/>
    <mergeCell ref="A16:BC16"/>
    <mergeCell ref="F6:F8"/>
    <mergeCell ref="C5:C8"/>
    <mergeCell ref="D5:D8"/>
    <mergeCell ref="A10:BC10"/>
    <mergeCell ref="A17:BC17"/>
    <mergeCell ref="AY6:BC6"/>
    <mergeCell ref="A2:BC2"/>
    <mergeCell ref="A3:A8"/>
    <mergeCell ref="B3:B8"/>
    <mergeCell ref="I3:I8"/>
    <mergeCell ref="J3:O3"/>
    <mergeCell ref="AJ4:AS4"/>
    <mergeCell ref="E6:E8"/>
    <mergeCell ref="AT4:BC4"/>
    <mergeCell ref="A22:BC22"/>
    <mergeCell ref="AE38:AI38"/>
    <mergeCell ref="AO37:AS37"/>
    <mergeCell ref="A11:BC11"/>
    <mergeCell ref="A33:B33"/>
    <mergeCell ref="A36:B36"/>
    <mergeCell ref="AJ37:AN37"/>
    <mergeCell ref="K37:O37"/>
    <mergeCell ref="U37:Y37"/>
    <mergeCell ref="P3:BC3"/>
    <mergeCell ref="E5:F5"/>
    <mergeCell ref="K5:K8"/>
    <mergeCell ref="L5:N5"/>
    <mergeCell ref="C3:H4"/>
    <mergeCell ref="G5:G8"/>
    <mergeCell ref="P4:Y4"/>
    <mergeCell ref="Z7:AC7"/>
    <mergeCell ref="U6:Y6"/>
    <mergeCell ref="Z6:AD6"/>
    <mergeCell ref="U40:Y40"/>
    <mergeCell ref="AO40:AS40"/>
    <mergeCell ref="Z38:AD38"/>
    <mergeCell ref="Z40:AD40"/>
    <mergeCell ref="AJ40:AN40"/>
    <mergeCell ref="M45:Q45"/>
    <mergeCell ref="Z39:AD39"/>
    <mergeCell ref="P40:T40"/>
    <mergeCell ref="C46:G46"/>
    <mergeCell ref="H46:L46"/>
    <mergeCell ref="M46:Q46"/>
    <mergeCell ref="H44:L44"/>
    <mergeCell ref="C44:G44"/>
    <mergeCell ref="M44:Q44"/>
    <mergeCell ref="C42:G42"/>
    <mergeCell ref="H42:L42"/>
    <mergeCell ref="M42:Q42"/>
    <mergeCell ref="M41:Q41"/>
    <mergeCell ref="M43:Q43"/>
    <mergeCell ref="AE37:AI37"/>
    <mergeCell ref="P39:T39"/>
    <mergeCell ref="U39:Y39"/>
    <mergeCell ref="K38:O38"/>
    <mergeCell ref="K40:O40"/>
    <mergeCell ref="AY40:BC40"/>
    <mergeCell ref="AT40:AX40"/>
    <mergeCell ref="AE39:AI39"/>
    <mergeCell ref="AJ39:AN39"/>
    <mergeCell ref="AE40:AI40"/>
    <mergeCell ref="AJ38:AN38"/>
    <mergeCell ref="AY38:BC38"/>
    <mergeCell ref="AY39:BC39"/>
    <mergeCell ref="H5:H8"/>
    <mergeCell ref="J4:J8"/>
    <mergeCell ref="AJ6:AN6"/>
    <mergeCell ref="L6:L8"/>
    <mergeCell ref="AD7:AD8"/>
    <mergeCell ref="Z4:AI4"/>
    <mergeCell ref="N6:N8"/>
    <mergeCell ref="K4:N4"/>
    <mergeCell ref="O4:O8"/>
    <mergeCell ref="P5:BC5"/>
    <mergeCell ref="AX7:AX8"/>
    <mergeCell ref="AS7:AS8"/>
    <mergeCell ref="BC7:BC8"/>
    <mergeCell ref="AI7:AI8"/>
    <mergeCell ref="AT6:AX6"/>
    <mergeCell ref="AO6:AS6"/>
    <mergeCell ref="AY7:BB7"/>
    <mergeCell ref="AJ7:AM7"/>
    <mergeCell ref="AO7:AR7"/>
    <mergeCell ref="AN7:AN8"/>
    <mergeCell ref="AT7:AW7"/>
    <mergeCell ref="M6:M8"/>
    <mergeCell ref="AE7:AH7"/>
    <mergeCell ref="U7:X7"/>
    <mergeCell ref="T7:T8"/>
    <mergeCell ref="Y7:Y8"/>
    <mergeCell ref="AE6:AI6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44"/>
  <sheetViews>
    <sheetView showZeros="0" tabSelected="1" view="pageBreakPreview" zoomScale="70" zoomScaleNormal="96" zoomScaleSheetLayoutView="70" zoomScalePageLayoutView="69" workbookViewId="0" topLeftCell="A13">
      <selection activeCell="N20" sqref="N20:AK20"/>
    </sheetView>
  </sheetViews>
  <sheetFormatPr defaultColWidth="9.00390625" defaultRowHeight="12.75"/>
  <cols>
    <col min="1" max="1" width="9.25390625" style="323" customWidth="1"/>
    <col min="2" max="30" width="4.75390625" style="323" customWidth="1"/>
    <col min="31" max="31" width="4.875" style="323" customWidth="1"/>
    <col min="32" max="40" width="4.75390625" style="323" customWidth="1"/>
    <col min="41" max="41" width="5.125" style="323" customWidth="1"/>
    <col min="42" max="42" width="5.625" style="323" customWidth="1"/>
    <col min="43" max="53" width="4.75390625" style="323" customWidth="1"/>
    <col min="54" max="16384" width="9.125" style="323" customWidth="1"/>
  </cols>
  <sheetData>
    <row r="1" spans="45:53" ht="12.75">
      <c r="AS1" s="700"/>
      <c r="AT1" s="700"/>
      <c r="AU1" s="700"/>
      <c r="AV1" s="700"/>
      <c r="AW1" s="700"/>
      <c r="AX1" s="700"/>
      <c r="AY1" s="700"/>
      <c r="AZ1" s="700"/>
      <c r="BA1" s="700"/>
    </row>
    <row r="2" spans="1:53" ht="25.5" customHeight="1">
      <c r="A2" s="701" t="s">
        <v>402</v>
      </c>
      <c r="B2" s="701"/>
      <c r="C2" s="701"/>
      <c r="D2" s="701"/>
      <c r="E2" s="701"/>
      <c r="F2" s="701"/>
      <c r="G2" s="701"/>
      <c r="H2" s="701"/>
      <c r="I2" s="701"/>
      <c r="J2" s="701"/>
      <c r="AP2" s="702" t="s">
        <v>306</v>
      </c>
      <c r="AQ2" s="702"/>
      <c r="AR2" s="702"/>
      <c r="AS2" s="702"/>
      <c r="AT2" s="702"/>
      <c r="AU2" s="702"/>
      <c r="AV2" s="702"/>
      <c r="AW2" s="702"/>
      <c r="AX2" s="702"/>
      <c r="AY2" s="702"/>
      <c r="AZ2" s="702"/>
      <c r="BA2" s="702"/>
    </row>
    <row r="3" spans="1:53" ht="24" customHeight="1">
      <c r="A3" s="703" t="s">
        <v>319</v>
      </c>
      <c r="B3" s="703"/>
      <c r="C3" s="703"/>
      <c r="D3" s="703"/>
      <c r="E3" s="703"/>
      <c r="F3" s="703"/>
      <c r="G3" s="703"/>
      <c r="H3" s="703"/>
      <c r="I3" s="703"/>
      <c r="J3" s="703"/>
      <c r="AP3" s="704" t="s">
        <v>403</v>
      </c>
      <c r="AQ3" s="704"/>
      <c r="AR3" s="704"/>
      <c r="AS3" s="704"/>
      <c r="AT3" s="704"/>
      <c r="AU3" s="704"/>
      <c r="AV3" s="704"/>
      <c r="AW3" s="704"/>
      <c r="AX3" s="704"/>
      <c r="AY3" s="704"/>
      <c r="AZ3" s="704"/>
      <c r="BA3" s="704"/>
    </row>
    <row r="4" spans="1:53" ht="24.75" customHeight="1">
      <c r="A4" s="698" t="s">
        <v>320</v>
      </c>
      <c r="B4" s="698"/>
      <c r="C4" s="698"/>
      <c r="D4" s="698"/>
      <c r="E4" s="698"/>
      <c r="F4" s="698"/>
      <c r="G4" s="698"/>
      <c r="H4" s="698"/>
      <c r="I4" s="698"/>
      <c r="J4" s="698"/>
      <c r="AP4" s="705" t="s">
        <v>404</v>
      </c>
      <c r="AQ4" s="705"/>
      <c r="AR4" s="705"/>
      <c r="AS4" s="705"/>
      <c r="AT4" s="705"/>
      <c r="AU4" s="705"/>
      <c r="AV4" s="705"/>
      <c r="AW4" s="705"/>
      <c r="AX4" s="705"/>
      <c r="AY4" s="705"/>
      <c r="AZ4" s="705"/>
      <c r="BA4" s="705"/>
    </row>
    <row r="5" spans="1:53" ht="24.75" customHeight="1">
      <c r="A5" s="707" t="s">
        <v>321</v>
      </c>
      <c r="B5" s="707"/>
      <c r="C5" s="707"/>
      <c r="D5" s="707"/>
      <c r="E5" s="707"/>
      <c r="F5" s="707"/>
      <c r="G5" s="707"/>
      <c r="H5" s="697" t="s">
        <v>322</v>
      </c>
      <c r="I5" s="697"/>
      <c r="J5" s="697"/>
      <c r="AP5" s="698" t="s">
        <v>323</v>
      </c>
      <c r="AQ5" s="698"/>
      <c r="AR5" s="698"/>
      <c r="AS5" s="698"/>
      <c r="AT5" s="698"/>
      <c r="AU5" s="698"/>
      <c r="AV5" s="698"/>
      <c r="AW5" s="698"/>
      <c r="AX5" s="698"/>
      <c r="AY5" s="698"/>
      <c r="AZ5" s="698"/>
      <c r="BA5" s="698"/>
    </row>
    <row r="6" spans="1:51" ht="23.25" customHeight="1">
      <c r="A6" s="707"/>
      <c r="B6" s="707"/>
      <c r="C6" s="707"/>
      <c r="D6" s="707"/>
      <c r="E6" s="707"/>
      <c r="F6" s="707"/>
      <c r="G6" s="707"/>
      <c r="H6" s="697"/>
      <c r="I6" s="697"/>
      <c r="J6" s="697"/>
      <c r="AP6" s="699" t="s">
        <v>312</v>
      </c>
      <c r="AQ6" s="699"/>
      <c r="AR6" s="699"/>
      <c r="AS6" s="699"/>
      <c r="AT6" s="699"/>
      <c r="AU6" s="699"/>
      <c r="AV6" s="699"/>
      <c r="AW6" s="699"/>
      <c r="AX6" s="699"/>
      <c r="AY6" s="699"/>
    </row>
    <row r="7" spans="1:60" s="385" customFormat="1" ht="30" customHeight="1">
      <c r="A7" s="706" t="s">
        <v>290</v>
      </c>
      <c r="B7" s="706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6"/>
      <c r="AA7" s="706"/>
      <c r="AB7" s="706"/>
      <c r="AC7" s="706"/>
      <c r="AD7" s="706"/>
      <c r="AE7" s="706"/>
      <c r="AF7" s="706"/>
      <c r="AG7" s="706"/>
      <c r="AH7" s="706"/>
      <c r="AI7" s="706"/>
      <c r="AJ7" s="706"/>
      <c r="AK7" s="706"/>
      <c r="AL7" s="706"/>
      <c r="AM7" s="706"/>
      <c r="AN7" s="706"/>
      <c r="AO7" s="706"/>
      <c r="AP7" s="706"/>
      <c r="AQ7" s="706"/>
      <c r="AR7" s="706"/>
      <c r="AS7" s="706"/>
      <c r="AT7" s="706"/>
      <c r="AU7" s="706"/>
      <c r="AV7" s="706"/>
      <c r="AW7" s="706"/>
      <c r="AX7" s="706"/>
      <c r="AY7" s="706"/>
      <c r="AZ7" s="706"/>
      <c r="BA7" s="706"/>
      <c r="BB7" s="383"/>
      <c r="BC7" s="384"/>
      <c r="BD7" s="383"/>
      <c r="BH7" s="383"/>
    </row>
    <row r="8" spans="1:56" s="385" customFormat="1" ht="30" customHeight="1">
      <c r="A8" s="706" t="s">
        <v>405</v>
      </c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6"/>
      <c r="AA8" s="706"/>
      <c r="AB8" s="706"/>
      <c r="AC8" s="706"/>
      <c r="AD8" s="706"/>
      <c r="AE8" s="706"/>
      <c r="AF8" s="706"/>
      <c r="AG8" s="706"/>
      <c r="AH8" s="706"/>
      <c r="AI8" s="706"/>
      <c r="AJ8" s="706"/>
      <c r="AK8" s="706"/>
      <c r="AL8" s="706"/>
      <c r="AM8" s="706"/>
      <c r="AN8" s="706"/>
      <c r="AO8" s="706"/>
      <c r="AP8" s="706"/>
      <c r="AQ8" s="706"/>
      <c r="AR8" s="706"/>
      <c r="AS8" s="706"/>
      <c r="AT8" s="706"/>
      <c r="AU8" s="706"/>
      <c r="AV8" s="706"/>
      <c r="AW8" s="706"/>
      <c r="AX8" s="706"/>
      <c r="AY8" s="706"/>
      <c r="AZ8" s="706"/>
      <c r="BA8" s="706"/>
      <c r="BB8" s="386"/>
      <c r="BC8" s="386"/>
      <c r="BD8" s="386"/>
    </row>
    <row r="9" spans="1:54" ht="30" customHeight="1">
      <c r="A9" s="708" t="s">
        <v>334</v>
      </c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8"/>
      <c r="R9" s="708"/>
      <c r="S9" s="708"/>
      <c r="T9" s="708"/>
      <c r="U9" s="708"/>
      <c r="V9" s="708"/>
      <c r="W9" s="708"/>
      <c r="X9" s="708"/>
      <c r="Y9" s="708"/>
      <c r="Z9" s="708"/>
      <c r="AA9" s="708"/>
      <c r="AB9" s="708"/>
      <c r="AC9" s="708"/>
      <c r="AD9" s="708"/>
      <c r="AE9" s="708"/>
      <c r="AF9" s="708"/>
      <c r="AG9" s="708"/>
      <c r="AH9" s="708"/>
      <c r="AI9" s="708"/>
      <c r="AJ9" s="708"/>
      <c r="AK9" s="708"/>
      <c r="AL9" s="708"/>
      <c r="AM9" s="708"/>
      <c r="AN9" s="708"/>
      <c r="AO9" s="708"/>
      <c r="AP9" s="708"/>
      <c r="AQ9" s="708"/>
      <c r="AR9" s="708"/>
      <c r="AS9" s="708"/>
      <c r="AT9" s="708"/>
      <c r="AU9" s="708"/>
      <c r="AV9" s="708"/>
      <c r="AW9" s="708"/>
      <c r="AX9" s="708"/>
      <c r="AY9" s="708"/>
      <c r="AZ9" s="708"/>
      <c r="BA9" s="708"/>
      <c r="BB9" s="387"/>
    </row>
    <row r="10" spans="1:54" ht="21.75" customHeight="1">
      <c r="A10" s="388"/>
      <c r="B10" s="379"/>
      <c r="C10" s="379"/>
      <c r="D10" s="389"/>
      <c r="E10" s="389"/>
      <c r="F10" s="599" t="s">
        <v>299</v>
      </c>
      <c r="G10" s="599"/>
      <c r="H10" s="599"/>
      <c r="I10" s="599"/>
      <c r="J10" s="599"/>
      <c r="K10" s="389"/>
      <c r="L10" s="389"/>
      <c r="M10" s="389"/>
      <c r="N10" s="608" t="s">
        <v>352</v>
      </c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BB10" s="387"/>
    </row>
    <row r="11" spans="2:54" ht="12.75" customHeight="1"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609" t="s">
        <v>307</v>
      </c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BB11" s="390"/>
    </row>
    <row r="12" spans="1:52" ht="21.75" customHeight="1">
      <c r="A12" s="388"/>
      <c r="B12" s="379"/>
      <c r="C12" s="379"/>
      <c r="D12" s="389"/>
      <c r="E12" s="389"/>
      <c r="F12" s="599" t="s">
        <v>300</v>
      </c>
      <c r="G12" s="599"/>
      <c r="H12" s="599"/>
      <c r="I12" s="599"/>
      <c r="J12" s="599"/>
      <c r="K12" s="389"/>
      <c r="L12" s="389"/>
      <c r="M12" s="389"/>
      <c r="N12" s="608" t="s">
        <v>397</v>
      </c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M12" s="379"/>
      <c r="AN12" s="616" t="s">
        <v>324</v>
      </c>
      <c r="AO12" s="616"/>
      <c r="AP12" s="616"/>
      <c r="AQ12" s="616"/>
      <c r="AR12" s="616"/>
      <c r="AS12" s="614"/>
      <c r="AT12" s="614"/>
      <c r="AU12" s="614"/>
      <c r="AV12" s="614"/>
      <c r="AW12" s="614"/>
      <c r="AX12" s="614"/>
      <c r="AY12" s="614"/>
      <c r="AZ12" s="614"/>
    </row>
    <row r="13" spans="2:52" ht="12.75" customHeight="1"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609" t="s">
        <v>291</v>
      </c>
      <c r="O13" s="609"/>
      <c r="P13" s="609"/>
      <c r="Q13" s="609"/>
      <c r="R13" s="609"/>
      <c r="S13" s="609"/>
      <c r="T13" s="609"/>
      <c r="U13" s="609"/>
      <c r="V13" s="609"/>
      <c r="W13" s="609"/>
      <c r="X13" s="609"/>
      <c r="Y13" s="609"/>
      <c r="Z13" s="609"/>
      <c r="AA13" s="609"/>
      <c r="AB13" s="609"/>
      <c r="AC13" s="609"/>
      <c r="AD13" s="609"/>
      <c r="AE13" s="609"/>
      <c r="AF13" s="609"/>
      <c r="AG13" s="609"/>
      <c r="AH13" s="609"/>
      <c r="AI13" s="609"/>
      <c r="AJ13" s="609"/>
      <c r="AK13" s="609"/>
      <c r="AP13" s="391"/>
      <c r="AQ13" s="391"/>
      <c r="AR13" s="391"/>
      <c r="AS13" s="621" t="s">
        <v>325</v>
      </c>
      <c r="AT13" s="621"/>
      <c r="AU13" s="621"/>
      <c r="AV13" s="621"/>
      <c r="AW13" s="621"/>
      <c r="AX13" s="621"/>
      <c r="AY13" s="621"/>
      <c r="AZ13" s="621"/>
    </row>
    <row r="14" spans="1:52" ht="21.75" customHeight="1">
      <c r="A14" s="392"/>
      <c r="B14" s="379"/>
      <c r="C14" s="379"/>
      <c r="D14" s="389"/>
      <c r="E14" s="389"/>
      <c r="F14" s="604" t="s">
        <v>361</v>
      </c>
      <c r="G14" s="604"/>
      <c r="H14" s="604"/>
      <c r="I14" s="604"/>
      <c r="J14" s="604"/>
      <c r="K14" s="389"/>
      <c r="L14" s="389"/>
      <c r="M14" s="389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  <c r="AK14" s="608"/>
      <c r="AM14" s="379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</row>
    <row r="15" spans="2:52" ht="12.75" customHeight="1"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609" t="s">
        <v>292</v>
      </c>
      <c r="O15" s="609"/>
      <c r="P15" s="609"/>
      <c r="Q15" s="609"/>
      <c r="R15" s="609"/>
      <c r="S15" s="609"/>
      <c r="T15" s="609"/>
      <c r="U15" s="609"/>
      <c r="V15" s="609"/>
      <c r="W15" s="609"/>
      <c r="X15" s="609"/>
      <c r="Y15" s="609"/>
      <c r="Z15" s="609"/>
      <c r="AA15" s="609"/>
      <c r="AB15" s="609"/>
      <c r="AC15" s="609"/>
      <c r="AD15" s="609"/>
      <c r="AE15" s="609"/>
      <c r="AF15" s="609"/>
      <c r="AG15" s="609"/>
      <c r="AH15" s="609"/>
      <c r="AI15" s="609"/>
      <c r="AJ15" s="609"/>
      <c r="AK15" s="609"/>
      <c r="AS15" s="611"/>
      <c r="AT15" s="611"/>
      <c r="AU15" s="611"/>
      <c r="AV15" s="611"/>
      <c r="AW15" s="611"/>
      <c r="AX15" s="611"/>
      <c r="AY15" s="611"/>
      <c r="AZ15" s="611"/>
    </row>
    <row r="16" spans="1:67" ht="21.75" customHeight="1">
      <c r="A16" s="388"/>
      <c r="B16" s="379"/>
      <c r="C16" s="379"/>
      <c r="D16" s="389"/>
      <c r="E16" s="389"/>
      <c r="F16" s="599" t="s">
        <v>301</v>
      </c>
      <c r="G16" s="599"/>
      <c r="H16" s="599"/>
      <c r="I16" s="599"/>
      <c r="J16" s="599"/>
      <c r="K16" s="389"/>
      <c r="L16" s="389"/>
      <c r="M16" s="389"/>
      <c r="N16" s="608" t="s">
        <v>396</v>
      </c>
      <c r="O16" s="608"/>
      <c r="P16" s="608"/>
      <c r="Q16" s="608"/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608"/>
      <c r="AE16" s="608"/>
      <c r="AF16" s="608"/>
      <c r="AG16" s="608"/>
      <c r="AH16" s="608"/>
      <c r="AI16" s="608"/>
      <c r="AJ16" s="608"/>
      <c r="AK16" s="608"/>
      <c r="AM16" s="379"/>
      <c r="AN16" s="616" t="s">
        <v>326</v>
      </c>
      <c r="AO16" s="616"/>
      <c r="AP16" s="616"/>
      <c r="AQ16" s="616"/>
      <c r="AR16" s="616"/>
      <c r="AS16" s="617" t="s">
        <v>351</v>
      </c>
      <c r="AT16" s="617"/>
      <c r="AU16" s="617"/>
      <c r="AV16" s="617"/>
      <c r="AW16" s="617"/>
      <c r="AX16" s="617"/>
      <c r="AY16" s="617"/>
      <c r="AZ16" s="617"/>
      <c r="BE16" s="607"/>
      <c r="BF16" s="607"/>
      <c r="BG16" s="607"/>
      <c r="BH16" s="607"/>
      <c r="BI16" s="607"/>
      <c r="BJ16" s="607"/>
      <c r="BK16" s="607"/>
      <c r="BL16" s="607"/>
      <c r="BM16" s="607"/>
      <c r="BN16" s="607"/>
      <c r="BO16" s="607"/>
    </row>
    <row r="17" spans="2:67" ht="12.75" customHeight="1"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609" t="s">
        <v>293</v>
      </c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09"/>
      <c r="Z17" s="609"/>
      <c r="AA17" s="609"/>
      <c r="AB17" s="609"/>
      <c r="AC17" s="609"/>
      <c r="AD17" s="609"/>
      <c r="AE17" s="609"/>
      <c r="AF17" s="609"/>
      <c r="AG17" s="609"/>
      <c r="AH17" s="609"/>
      <c r="AI17" s="609"/>
      <c r="AJ17" s="609"/>
      <c r="AK17" s="609"/>
      <c r="AO17" s="394"/>
      <c r="AP17" s="391"/>
      <c r="AQ17" s="391"/>
      <c r="AR17" s="391"/>
      <c r="AS17" s="611" t="s">
        <v>327</v>
      </c>
      <c r="AT17" s="611"/>
      <c r="AU17" s="611"/>
      <c r="AV17" s="611"/>
      <c r="AW17" s="611"/>
      <c r="AX17" s="611"/>
      <c r="AY17" s="611"/>
      <c r="AZ17" s="611"/>
      <c r="BA17" s="611"/>
      <c r="BH17" s="611"/>
      <c r="BI17" s="611"/>
      <c r="BJ17" s="611"/>
      <c r="BK17" s="611"/>
      <c r="BL17" s="611"/>
      <c r="BM17" s="611"/>
      <c r="BN17" s="611"/>
      <c r="BO17" s="611"/>
    </row>
    <row r="18" spans="1:67" ht="21.75" customHeight="1">
      <c r="A18" s="388"/>
      <c r="B18" s="379"/>
      <c r="C18" s="379"/>
      <c r="D18" s="389"/>
      <c r="E18" s="389"/>
      <c r="F18" s="599" t="s">
        <v>302</v>
      </c>
      <c r="G18" s="599"/>
      <c r="H18" s="599"/>
      <c r="I18" s="599"/>
      <c r="J18" s="599"/>
      <c r="K18" s="389"/>
      <c r="L18" s="389"/>
      <c r="M18" s="389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6"/>
      <c r="AK18" s="396"/>
      <c r="AN18" s="616" t="s">
        <v>328</v>
      </c>
      <c r="AO18" s="616"/>
      <c r="AP18" s="616"/>
      <c r="AQ18" s="616"/>
      <c r="AR18" s="616"/>
      <c r="AS18" s="610" t="s">
        <v>363</v>
      </c>
      <c r="AT18" s="610"/>
      <c r="AU18" s="610"/>
      <c r="AV18" s="610"/>
      <c r="AW18" s="610"/>
      <c r="AX18" s="610"/>
      <c r="AY18" s="610"/>
      <c r="AZ18" s="610"/>
      <c r="BE18" s="607"/>
      <c r="BF18" s="607"/>
      <c r="BG18" s="607"/>
      <c r="BH18" s="607"/>
      <c r="BI18" s="607"/>
      <c r="BJ18" s="607"/>
      <c r="BK18" s="607"/>
      <c r="BL18" s="607"/>
      <c r="BM18" s="607"/>
      <c r="BN18" s="607"/>
      <c r="BO18" s="607"/>
    </row>
    <row r="19" spans="2:66" ht="12.75" customHeight="1"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609" t="s">
        <v>294</v>
      </c>
      <c r="O19" s="609"/>
      <c r="P19" s="609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09"/>
      <c r="AF19" s="609"/>
      <c r="AG19" s="609"/>
      <c r="AH19" s="609"/>
      <c r="AI19" s="609"/>
      <c r="AJ19" s="609"/>
      <c r="AK19" s="609"/>
      <c r="AP19" s="397"/>
      <c r="AQ19" s="615" t="s">
        <v>329</v>
      </c>
      <c r="AR19" s="615"/>
      <c r="AS19" s="615"/>
      <c r="AT19" s="615"/>
      <c r="AU19" s="615"/>
      <c r="AV19" s="615"/>
      <c r="AW19" s="615"/>
      <c r="AX19" s="615"/>
      <c r="AY19" s="615"/>
      <c r="AZ19" s="615"/>
      <c r="BA19" s="615"/>
      <c r="BH19" s="611"/>
      <c r="BI19" s="611"/>
      <c r="BJ19" s="611"/>
      <c r="BK19" s="611"/>
      <c r="BL19" s="611"/>
      <c r="BM19" s="611"/>
      <c r="BN19" s="611"/>
    </row>
    <row r="20" spans="1:66" ht="21.75" customHeight="1">
      <c r="A20" s="392"/>
      <c r="B20" s="379"/>
      <c r="C20" s="379"/>
      <c r="D20" s="379"/>
      <c r="E20" s="389"/>
      <c r="F20" s="604" t="s">
        <v>303</v>
      </c>
      <c r="G20" s="604"/>
      <c r="H20" s="604"/>
      <c r="I20" s="604"/>
      <c r="J20" s="604"/>
      <c r="K20" s="389"/>
      <c r="L20" s="389"/>
      <c r="M20" s="389"/>
      <c r="N20" s="608" t="s">
        <v>409</v>
      </c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8"/>
      <c r="Z20" s="608"/>
      <c r="AA20" s="608"/>
      <c r="AB20" s="608"/>
      <c r="AC20" s="608"/>
      <c r="AD20" s="608"/>
      <c r="AE20" s="608"/>
      <c r="AF20" s="608"/>
      <c r="AG20" s="608"/>
      <c r="AH20" s="608"/>
      <c r="AI20" s="608"/>
      <c r="AJ20" s="608"/>
      <c r="AK20" s="608"/>
      <c r="AR20" s="397"/>
      <c r="AS20" s="610"/>
      <c r="AT20" s="610"/>
      <c r="AU20" s="610"/>
      <c r="AV20" s="610"/>
      <c r="AW20" s="610"/>
      <c r="AX20" s="610"/>
      <c r="AY20" s="610"/>
      <c r="AZ20" s="610"/>
      <c r="BE20" s="607"/>
      <c r="BF20" s="607"/>
      <c r="BG20" s="607"/>
      <c r="BH20" s="607"/>
      <c r="BI20" s="607"/>
      <c r="BJ20" s="607"/>
      <c r="BK20" s="607"/>
      <c r="BL20" s="607"/>
      <c r="BM20" s="607"/>
      <c r="BN20" s="607"/>
    </row>
    <row r="21" spans="2:66" ht="12.75" customHeight="1"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609" t="s">
        <v>295</v>
      </c>
      <c r="O21" s="609"/>
      <c r="P21" s="609"/>
      <c r="Q21" s="609"/>
      <c r="R21" s="609"/>
      <c r="S21" s="609"/>
      <c r="T21" s="609"/>
      <c r="U21" s="609"/>
      <c r="V21" s="609"/>
      <c r="W21" s="609"/>
      <c r="X21" s="609"/>
      <c r="Y21" s="609"/>
      <c r="Z21" s="609"/>
      <c r="AA21" s="609"/>
      <c r="AB21" s="609"/>
      <c r="AC21" s="609"/>
      <c r="AD21" s="609"/>
      <c r="AE21" s="609"/>
      <c r="AF21" s="609"/>
      <c r="AG21" s="609"/>
      <c r="AH21" s="609"/>
      <c r="AI21" s="609"/>
      <c r="AJ21" s="609"/>
      <c r="AK21" s="609"/>
      <c r="BG21" s="615"/>
      <c r="BH21" s="615"/>
      <c r="BI21" s="615"/>
      <c r="BJ21" s="615"/>
      <c r="BK21" s="615"/>
      <c r="BL21" s="615"/>
      <c r="BM21" s="615"/>
      <c r="BN21" s="615"/>
    </row>
    <row r="22" spans="1:53" ht="39" customHeight="1" thickBot="1">
      <c r="A22" s="605" t="s">
        <v>264</v>
      </c>
      <c r="B22" s="605"/>
      <c r="C22" s="605"/>
      <c r="D22" s="605"/>
      <c r="E22" s="605"/>
      <c r="F22" s="605"/>
      <c r="G22" s="605"/>
      <c r="H22" s="605"/>
      <c r="I22" s="605"/>
      <c r="J22" s="605"/>
      <c r="K22" s="605"/>
      <c r="L22" s="605"/>
      <c r="M22" s="605"/>
      <c r="N22" s="605"/>
      <c r="O22" s="605"/>
      <c r="P22" s="605"/>
      <c r="Q22" s="605"/>
      <c r="R22" s="605"/>
      <c r="S22" s="605"/>
      <c r="T22" s="605"/>
      <c r="U22" s="605"/>
      <c r="V22" s="605"/>
      <c r="W22" s="605"/>
      <c r="X22" s="605"/>
      <c r="Y22" s="605"/>
      <c r="Z22" s="605"/>
      <c r="AA22" s="605"/>
      <c r="AB22" s="605"/>
      <c r="AC22" s="605"/>
      <c r="AD22" s="605"/>
      <c r="AE22" s="605"/>
      <c r="AF22" s="605"/>
      <c r="AG22" s="605"/>
      <c r="AH22" s="605"/>
      <c r="AI22" s="605"/>
      <c r="AJ22" s="605"/>
      <c r="AK22" s="605"/>
      <c r="AL22" s="605"/>
      <c r="AM22" s="605"/>
      <c r="AN22" s="605"/>
      <c r="AO22" s="605"/>
      <c r="AP22" s="605"/>
      <c r="AQ22" s="605"/>
      <c r="AR22" s="605"/>
      <c r="AS22" s="605"/>
      <c r="AT22" s="605"/>
      <c r="AU22" s="605"/>
      <c r="AV22" s="605"/>
      <c r="AW22" s="605"/>
      <c r="AX22" s="605"/>
      <c r="AY22" s="605"/>
      <c r="AZ22" s="605"/>
      <c r="BA22" s="605"/>
    </row>
    <row r="23" spans="1:53" s="237" customFormat="1" ht="18.75" customHeight="1">
      <c r="A23" s="631" t="s">
        <v>263</v>
      </c>
      <c r="B23" s="636" t="s">
        <v>167</v>
      </c>
      <c r="C23" s="577"/>
      <c r="D23" s="577"/>
      <c r="E23" s="606"/>
      <c r="F23" s="576" t="s">
        <v>168</v>
      </c>
      <c r="G23" s="577"/>
      <c r="H23" s="577"/>
      <c r="I23" s="577"/>
      <c r="J23" s="606"/>
      <c r="K23" s="576" t="s">
        <v>169</v>
      </c>
      <c r="L23" s="577"/>
      <c r="M23" s="577"/>
      <c r="N23" s="606"/>
      <c r="O23" s="576" t="s">
        <v>170</v>
      </c>
      <c r="P23" s="577"/>
      <c r="Q23" s="577"/>
      <c r="R23" s="606"/>
      <c r="S23" s="576" t="s">
        <v>171</v>
      </c>
      <c r="T23" s="577"/>
      <c r="U23" s="577"/>
      <c r="V23" s="577"/>
      <c r="W23" s="606"/>
      <c r="X23" s="576" t="s">
        <v>172</v>
      </c>
      <c r="Y23" s="577"/>
      <c r="Z23" s="577"/>
      <c r="AA23" s="606"/>
      <c r="AB23" s="576" t="s">
        <v>173</v>
      </c>
      <c r="AC23" s="577"/>
      <c r="AD23" s="577"/>
      <c r="AE23" s="606"/>
      <c r="AF23" s="576" t="s">
        <v>174</v>
      </c>
      <c r="AG23" s="577"/>
      <c r="AH23" s="577"/>
      <c r="AI23" s="606"/>
      <c r="AJ23" s="576" t="s">
        <v>175</v>
      </c>
      <c r="AK23" s="577"/>
      <c r="AL23" s="577"/>
      <c r="AM23" s="577"/>
      <c r="AN23" s="606"/>
      <c r="AO23" s="576" t="s">
        <v>176</v>
      </c>
      <c r="AP23" s="577"/>
      <c r="AQ23" s="577"/>
      <c r="AR23" s="606"/>
      <c r="AS23" s="577" t="s">
        <v>177</v>
      </c>
      <c r="AT23" s="577"/>
      <c r="AU23" s="577"/>
      <c r="AV23" s="606"/>
      <c r="AW23" s="570" t="s">
        <v>178</v>
      </c>
      <c r="AX23" s="538"/>
      <c r="AY23" s="538"/>
      <c r="AZ23" s="538"/>
      <c r="BA23" s="539"/>
    </row>
    <row r="24" spans="1:53" s="237" customFormat="1" ht="18.75">
      <c r="A24" s="632"/>
      <c r="B24" s="308">
        <v>1</v>
      </c>
      <c r="C24" s="309">
        <v>2</v>
      </c>
      <c r="D24" s="309">
        <v>3</v>
      </c>
      <c r="E24" s="309">
        <v>4</v>
      </c>
      <c r="F24" s="309">
        <v>5</v>
      </c>
      <c r="G24" s="309">
        <v>6</v>
      </c>
      <c r="H24" s="309">
        <v>7</v>
      </c>
      <c r="I24" s="309">
        <v>8</v>
      </c>
      <c r="J24" s="309">
        <v>9</v>
      </c>
      <c r="K24" s="309">
        <v>10</v>
      </c>
      <c r="L24" s="309">
        <v>11</v>
      </c>
      <c r="M24" s="309">
        <v>12</v>
      </c>
      <c r="N24" s="309">
        <v>13</v>
      </c>
      <c r="O24" s="309">
        <v>14</v>
      </c>
      <c r="P24" s="309">
        <v>15</v>
      </c>
      <c r="Q24" s="309">
        <v>16</v>
      </c>
      <c r="R24" s="309">
        <v>17</v>
      </c>
      <c r="S24" s="309">
        <v>18</v>
      </c>
      <c r="T24" s="309">
        <v>19</v>
      </c>
      <c r="U24" s="309">
        <v>20</v>
      </c>
      <c r="V24" s="309">
        <v>21</v>
      </c>
      <c r="W24" s="309">
        <v>22</v>
      </c>
      <c r="X24" s="309">
        <v>23</v>
      </c>
      <c r="Y24" s="309">
        <v>24</v>
      </c>
      <c r="Z24" s="309">
        <v>25</v>
      </c>
      <c r="AA24" s="309">
        <v>26</v>
      </c>
      <c r="AB24" s="309">
        <v>27</v>
      </c>
      <c r="AC24" s="309">
        <v>28</v>
      </c>
      <c r="AD24" s="309">
        <v>29</v>
      </c>
      <c r="AE24" s="309">
        <v>30</v>
      </c>
      <c r="AF24" s="309">
        <v>31</v>
      </c>
      <c r="AG24" s="309">
        <v>32</v>
      </c>
      <c r="AH24" s="309">
        <v>33</v>
      </c>
      <c r="AI24" s="309">
        <v>34</v>
      </c>
      <c r="AJ24" s="309">
        <v>35</v>
      </c>
      <c r="AK24" s="309">
        <v>36</v>
      </c>
      <c r="AL24" s="309">
        <v>37</v>
      </c>
      <c r="AM24" s="309">
        <v>38</v>
      </c>
      <c r="AN24" s="309">
        <v>39</v>
      </c>
      <c r="AO24" s="309">
        <v>40</v>
      </c>
      <c r="AP24" s="309">
        <v>41</v>
      </c>
      <c r="AQ24" s="309">
        <v>42</v>
      </c>
      <c r="AR24" s="309">
        <v>43</v>
      </c>
      <c r="AS24" s="308">
        <v>44</v>
      </c>
      <c r="AT24" s="309">
        <v>45</v>
      </c>
      <c r="AU24" s="309">
        <v>46</v>
      </c>
      <c r="AV24" s="309">
        <v>47</v>
      </c>
      <c r="AW24" s="309">
        <v>48</v>
      </c>
      <c r="AX24" s="309">
        <v>49</v>
      </c>
      <c r="AY24" s="309">
        <v>50</v>
      </c>
      <c r="AZ24" s="309">
        <v>51</v>
      </c>
      <c r="BA24" s="310">
        <v>52</v>
      </c>
    </row>
    <row r="25" spans="1:53" s="237" customFormat="1" ht="18.75">
      <c r="A25" s="632"/>
      <c r="B25" s="311">
        <v>1</v>
      </c>
      <c r="C25" s="312">
        <v>8</v>
      </c>
      <c r="D25" s="312">
        <v>15</v>
      </c>
      <c r="E25" s="312">
        <v>22</v>
      </c>
      <c r="F25" s="312">
        <v>29</v>
      </c>
      <c r="G25" s="312">
        <v>6</v>
      </c>
      <c r="H25" s="312">
        <v>13</v>
      </c>
      <c r="I25" s="312">
        <v>20</v>
      </c>
      <c r="J25" s="312">
        <v>27</v>
      </c>
      <c r="K25" s="312">
        <v>3</v>
      </c>
      <c r="L25" s="312">
        <v>10</v>
      </c>
      <c r="M25" s="312">
        <v>17</v>
      </c>
      <c r="N25" s="312">
        <v>24</v>
      </c>
      <c r="O25" s="312">
        <v>1</v>
      </c>
      <c r="P25" s="312">
        <v>8</v>
      </c>
      <c r="Q25" s="312">
        <v>15</v>
      </c>
      <c r="R25" s="312">
        <v>22</v>
      </c>
      <c r="S25" s="312">
        <v>29</v>
      </c>
      <c r="T25" s="312">
        <v>5</v>
      </c>
      <c r="U25" s="312">
        <v>12</v>
      </c>
      <c r="V25" s="312">
        <v>19</v>
      </c>
      <c r="W25" s="312">
        <v>26</v>
      </c>
      <c r="X25" s="312">
        <v>2</v>
      </c>
      <c r="Y25" s="312">
        <v>9</v>
      </c>
      <c r="Z25" s="312">
        <v>16</v>
      </c>
      <c r="AA25" s="312">
        <v>23</v>
      </c>
      <c r="AB25" s="312">
        <v>2</v>
      </c>
      <c r="AC25" s="312">
        <v>9</v>
      </c>
      <c r="AD25" s="313">
        <v>16</v>
      </c>
      <c r="AE25" s="312">
        <v>23</v>
      </c>
      <c r="AF25" s="312">
        <v>30</v>
      </c>
      <c r="AG25" s="312">
        <v>6</v>
      </c>
      <c r="AH25" s="312">
        <v>13</v>
      </c>
      <c r="AI25" s="312">
        <v>20</v>
      </c>
      <c r="AJ25" s="312">
        <v>27</v>
      </c>
      <c r="AK25" s="312">
        <v>4</v>
      </c>
      <c r="AL25" s="312">
        <v>11</v>
      </c>
      <c r="AM25" s="312">
        <v>18</v>
      </c>
      <c r="AN25" s="312">
        <v>25</v>
      </c>
      <c r="AO25" s="312">
        <v>1</v>
      </c>
      <c r="AP25" s="312">
        <v>8</v>
      </c>
      <c r="AQ25" s="312">
        <v>15</v>
      </c>
      <c r="AR25" s="312">
        <v>22</v>
      </c>
      <c r="AS25" s="311">
        <v>29</v>
      </c>
      <c r="AT25" s="312">
        <v>6</v>
      </c>
      <c r="AU25" s="312">
        <v>13</v>
      </c>
      <c r="AV25" s="312">
        <v>20</v>
      </c>
      <c r="AW25" s="312">
        <v>27</v>
      </c>
      <c r="AX25" s="312">
        <v>3</v>
      </c>
      <c r="AY25" s="312">
        <v>10</v>
      </c>
      <c r="AZ25" s="312">
        <v>17</v>
      </c>
      <c r="BA25" s="314">
        <v>24</v>
      </c>
    </row>
    <row r="26" spans="1:53" s="237" customFormat="1" ht="19.5" thickBot="1">
      <c r="A26" s="633"/>
      <c r="B26" s="311">
        <v>7</v>
      </c>
      <c r="C26" s="312">
        <v>14</v>
      </c>
      <c r="D26" s="312">
        <v>21</v>
      </c>
      <c r="E26" s="312">
        <v>28</v>
      </c>
      <c r="F26" s="312">
        <v>5</v>
      </c>
      <c r="G26" s="312">
        <v>12</v>
      </c>
      <c r="H26" s="312">
        <v>19</v>
      </c>
      <c r="I26" s="312">
        <v>26</v>
      </c>
      <c r="J26" s="312">
        <v>2</v>
      </c>
      <c r="K26" s="312">
        <v>9</v>
      </c>
      <c r="L26" s="312">
        <v>16</v>
      </c>
      <c r="M26" s="312">
        <v>23</v>
      </c>
      <c r="N26" s="312">
        <v>30</v>
      </c>
      <c r="O26" s="312">
        <v>7</v>
      </c>
      <c r="P26" s="312">
        <v>14</v>
      </c>
      <c r="Q26" s="312">
        <v>21</v>
      </c>
      <c r="R26" s="312">
        <v>28</v>
      </c>
      <c r="S26" s="312">
        <v>4</v>
      </c>
      <c r="T26" s="312">
        <v>11</v>
      </c>
      <c r="U26" s="315">
        <v>18</v>
      </c>
      <c r="V26" s="315">
        <v>25</v>
      </c>
      <c r="W26" s="315">
        <v>1</v>
      </c>
      <c r="X26" s="315">
        <v>8</v>
      </c>
      <c r="Y26" s="312">
        <v>15</v>
      </c>
      <c r="Z26" s="312">
        <v>22</v>
      </c>
      <c r="AA26" s="312">
        <v>1</v>
      </c>
      <c r="AB26" s="312">
        <v>8</v>
      </c>
      <c r="AC26" s="312">
        <v>15</v>
      </c>
      <c r="AD26" s="312">
        <v>22</v>
      </c>
      <c r="AE26" s="312">
        <v>29</v>
      </c>
      <c r="AF26" s="312">
        <v>5</v>
      </c>
      <c r="AG26" s="312">
        <v>12</v>
      </c>
      <c r="AH26" s="312">
        <v>19</v>
      </c>
      <c r="AI26" s="312">
        <v>26</v>
      </c>
      <c r="AJ26" s="312">
        <v>3</v>
      </c>
      <c r="AK26" s="312">
        <v>10</v>
      </c>
      <c r="AL26" s="312">
        <v>17</v>
      </c>
      <c r="AM26" s="312">
        <v>24</v>
      </c>
      <c r="AN26" s="312">
        <v>31</v>
      </c>
      <c r="AO26" s="315">
        <v>7</v>
      </c>
      <c r="AP26" s="315">
        <v>14</v>
      </c>
      <c r="AQ26" s="315">
        <v>21</v>
      </c>
      <c r="AR26" s="315">
        <v>28</v>
      </c>
      <c r="AS26" s="311">
        <v>5</v>
      </c>
      <c r="AT26" s="312">
        <v>12</v>
      </c>
      <c r="AU26" s="312">
        <v>19</v>
      </c>
      <c r="AV26" s="312">
        <v>26</v>
      </c>
      <c r="AW26" s="312">
        <v>2</v>
      </c>
      <c r="AX26" s="312">
        <v>9</v>
      </c>
      <c r="AY26" s="312">
        <v>16</v>
      </c>
      <c r="AZ26" s="312">
        <v>23</v>
      </c>
      <c r="BA26" s="314">
        <v>30</v>
      </c>
    </row>
    <row r="27" spans="1:53" s="237" customFormat="1" ht="16.5" thickBot="1">
      <c r="A27" s="398"/>
      <c r="B27" s="316">
        <v>1</v>
      </c>
      <c r="C27" s="317">
        <v>2</v>
      </c>
      <c r="D27" s="317">
        <v>3</v>
      </c>
      <c r="E27" s="317">
        <v>4</v>
      </c>
      <c r="F27" s="317">
        <v>5</v>
      </c>
      <c r="G27" s="317">
        <v>6</v>
      </c>
      <c r="H27" s="317">
        <v>7</v>
      </c>
      <c r="I27" s="317">
        <v>8</v>
      </c>
      <c r="J27" s="317">
        <v>9</v>
      </c>
      <c r="K27" s="317">
        <v>10</v>
      </c>
      <c r="L27" s="317">
        <v>11</v>
      </c>
      <c r="M27" s="317">
        <v>12</v>
      </c>
      <c r="N27" s="317">
        <v>13</v>
      </c>
      <c r="O27" s="317">
        <v>14</v>
      </c>
      <c r="P27" s="317">
        <v>15</v>
      </c>
      <c r="Q27" s="317">
        <v>16</v>
      </c>
      <c r="R27" s="317"/>
      <c r="S27" s="317"/>
      <c r="T27" s="317"/>
      <c r="U27" s="317"/>
      <c r="V27" s="317"/>
      <c r="X27" s="317">
        <v>1</v>
      </c>
      <c r="Y27" s="317">
        <v>2</v>
      </c>
      <c r="Z27" s="317">
        <v>3</v>
      </c>
      <c r="AA27" s="317">
        <v>4</v>
      </c>
      <c r="AB27" s="317">
        <v>5</v>
      </c>
      <c r="AC27" s="317">
        <v>6</v>
      </c>
      <c r="AD27" s="317">
        <v>7</v>
      </c>
      <c r="AE27" s="317">
        <v>8</v>
      </c>
      <c r="AF27" s="317">
        <v>9</v>
      </c>
      <c r="AG27" s="317">
        <v>10</v>
      </c>
      <c r="AH27" s="317">
        <v>11</v>
      </c>
      <c r="AI27" s="317">
        <v>12</v>
      </c>
      <c r="AJ27" s="317">
        <v>13</v>
      </c>
      <c r="AK27" s="317">
        <v>14</v>
      </c>
      <c r="AL27" s="317">
        <v>15</v>
      </c>
      <c r="AM27" s="317">
        <v>16</v>
      </c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8"/>
    </row>
    <row r="28" spans="1:53" s="237" customFormat="1" ht="19.5" thickBot="1">
      <c r="A28" s="305" t="s">
        <v>198</v>
      </c>
      <c r="B28" s="319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74" t="s">
        <v>357</v>
      </c>
      <c r="S28" s="294" t="s">
        <v>217</v>
      </c>
      <c r="T28" s="295" t="s">
        <v>217</v>
      </c>
      <c r="U28" s="296" t="s">
        <v>217</v>
      </c>
      <c r="V28" s="297" t="s">
        <v>217</v>
      </c>
      <c r="W28" s="296" t="s">
        <v>217</v>
      </c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74" t="s">
        <v>357</v>
      </c>
      <c r="AO28" s="374" t="s">
        <v>297</v>
      </c>
      <c r="AP28" s="295" t="s">
        <v>217</v>
      </c>
      <c r="AQ28" s="296" t="s">
        <v>217</v>
      </c>
      <c r="AR28" s="297" t="s">
        <v>217</v>
      </c>
      <c r="AS28" s="297" t="s">
        <v>217</v>
      </c>
      <c r="AT28" s="297" t="s">
        <v>217</v>
      </c>
      <c r="AU28" s="297" t="s">
        <v>217</v>
      </c>
      <c r="AV28" s="297" t="s">
        <v>217</v>
      </c>
      <c r="AW28" s="297" t="s">
        <v>217</v>
      </c>
      <c r="AX28" s="297" t="s">
        <v>217</v>
      </c>
      <c r="AY28" s="297" t="s">
        <v>217</v>
      </c>
      <c r="AZ28" s="297" t="s">
        <v>217</v>
      </c>
      <c r="BA28" s="297" t="s">
        <v>217</v>
      </c>
    </row>
    <row r="29" spans="1:53" s="237" customFormat="1" ht="20.25" thickBot="1" thickTop="1">
      <c r="A29" s="306" t="s">
        <v>200</v>
      </c>
      <c r="B29" s="321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75" t="s">
        <v>357</v>
      </c>
      <c r="S29" s="375" t="s">
        <v>297</v>
      </c>
      <c r="T29" s="298" t="s">
        <v>217</v>
      </c>
      <c r="U29" s="299" t="s">
        <v>217</v>
      </c>
      <c r="V29" s="300" t="s">
        <v>217</v>
      </c>
      <c r="W29" s="299" t="s">
        <v>217</v>
      </c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75" t="s">
        <v>357</v>
      </c>
      <c r="AO29" s="376" t="s">
        <v>297</v>
      </c>
      <c r="AP29" s="298" t="s">
        <v>217</v>
      </c>
      <c r="AQ29" s="299" t="s">
        <v>217</v>
      </c>
      <c r="AR29" s="300" t="s">
        <v>217</v>
      </c>
      <c r="AS29" s="300" t="s">
        <v>217</v>
      </c>
      <c r="AT29" s="300" t="s">
        <v>217</v>
      </c>
      <c r="AU29" s="300" t="s">
        <v>217</v>
      </c>
      <c r="AV29" s="300" t="s">
        <v>217</v>
      </c>
      <c r="AW29" s="300" t="s">
        <v>217</v>
      </c>
      <c r="AX29" s="300" t="s">
        <v>217</v>
      </c>
      <c r="AY29" s="300" t="s">
        <v>217</v>
      </c>
      <c r="AZ29" s="300" t="s">
        <v>217</v>
      </c>
      <c r="BA29" s="300" t="s">
        <v>217</v>
      </c>
    </row>
    <row r="30" spans="1:53" s="237" customFormat="1" ht="20.25" thickBot="1" thickTop="1">
      <c r="A30" s="306" t="s">
        <v>201</v>
      </c>
      <c r="B30" s="321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75" t="s">
        <v>357</v>
      </c>
      <c r="S30" s="375" t="s">
        <v>297</v>
      </c>
      <c r="T30" s="298" t="s">
        <v>358</v>
      </c>
      <c r="U30" s="299" t="s">
        <v>358</v>
      </c>
      <c r="V30" s="300" t="s">
        <v>217</v>
      </c>
      <c r="W30" s="299" t="s">
        <v>217</v>
      </c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75" t="s">
        <v>357</v>
      </c>
      <c r="AO30" s="298" t="s">
        <v>217</v>
      </c>
      <c r="AP30" s="298" t="s">
        <v>217</v>
      </c>
      <c r="AQ30" s="299" t="s">
        <v>217</v>
      </c>
      <c r="AR30" s="300" t="s">
        <v>217</v>
      </c>
      <c r="AS30" s="300" t="s">
        <v>217</v>
      </c>
      <c r="AT30" s="300" t="s">
        <v>217</v>
      </c>
      <c r="AU30" s="300" t="s">
        <v>217</v>
      </c>
      <c r="AV30" s="300" t="s">
        <v>217</v>
      </c>
      <c r="AW30" s="300" t="s">
        <v>217</v>
      </c>
      <c r="AX30" s="300" t="s">
        <v>217</v>
      </c>
      <c r="AY30" s="300" t="s">
        <v>217</v>
      </c>
      <c r="AZ30" s="300" t="s">
        <v>217</v>
      </c>
      <c r="BA30" s="300" t="s">
        <v>217</v>
      </c>
    </row>
    <row r="31" spans="1:53" s="237" customFormat="1" ht="20.25" thickBot="1" thickTop="1">
      <c r="A31" s="307" t="s">
        <v>202</v>
      </c>
      <c r="B31" s="399" t="s">
        <v>399</v>
      </c>
      <c r="C31" s="400" t="s">
        <v>399</v>
      </c>
      <c r="D31" s="400" t="s">
        <v>399</v>
      </c>
      <c r="E31" s="400" t="s">
        <v>399</v>
      </c>
      <c r="F31" s="400" t="s">
        <v>399</v>
      </c>
      <c r="G31" s="400" t="s">
        <v>399</v>
      </c>
      <c r="H31" s="400" t="s">
        <v>399</v>
      </c>
      <c r="I31" s="400" t="s">
        <v>399</v>
      </c>
      <c r="J31" s="400" t="s">
        <v>399</v>
      </c>
      <c r="K31" s="400" t="s">
        <v>399</v>
      </c>
      <c r="L31" s="400" t="s">
        <v>399</v>
      </c>
      <c r="M31" s="400" t="s">
        <v>399</v>
      </c>
      <c r="N31" s="400" t="s">
        <v>399</v>
      </c>
      <c r="O31" s="400" t="s">
        <v>399</v>
      </c>
      <c r="P31" s="400" t="s">
        <v>399</v>
      </c>
      <c r="Q31" s="400" t="s">
        <v>399</v>
      </c>
      <c r="R31" s="375" t="s">
        <v>357</v>
      </c>
      <c r="S31" s="302" t="s">
        <v>217</v>
      </c>
      <c r="T31" s="303" t="s">
        <v>217</v>
      </c>
      <c r="U31" s="304" t="s">
        <v>217</v>
      </c>
      <c r="V31" s="303" t="s">
        <v>217</v>
      </c>
      <c r="W31" s="400" t="s">
        <v>217</v>
      </c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301"/>
      <c r="AJ31" s="302"/>
      <c r="AK31" s="303"/>
      <c r="AL31" s="301"/>
      <c r="AM31" s="302"/>
      <c r="AN31" s="302"/>
      <c r="AO31" s="303"/>
      <c r="AP31" s="301"/>
      <c r="AQ31" s="303"/>
      <c r="AR31" s="401"/>
      <c r="AS31" s="402"/>
      <c r="AT31" s="402"/>
      <c r="AU31" s="402"/>
      <c r="AV31" s="402"/>
      <c r="AW31" s="402"/>
      <c r="AX31" s="402"/>
      <c r="AY31" s="402"/>
      <c r="AZ31" s="402"/>
      <c r="BA31" s="403"/>
    </row>
    <row r="32" spans="1:53" ht="9.75" customHeight="1">
      <c r="A32" s="404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5"/>
      <c r="AO32" s="405"/>
      <c r="AP32" s="405"/>
      <c r="AQ32" s="405"/>
      <c r="AR32" s="405"/>
      <c r="AS32" s="405"/>
      <c r="AT32" s="405"/>
      <c r="AU32" s="405"/>
      <c r="AV32" s="405"/>
      <c r="AW32" s="405"/>
      <c r="AX32" s="405"/>
      <c r="AY32" s="405"/>
      <c r="AZ32" s="405"/>
      <c r="BA32" s="405"/>
    </row>
    <row r="33" spans="1:53" s="237" customFormat="1" ht="19.5" customHeight="1">
      <c r="A33" s="634" t="s">
        <v>362</v>
      </c>
      <c r="B33" s="634"/>
      <c r="C33" s="634"/>
      <c r="D33" s="634"/>
      <c r="E33" s="635"/>
      <c r="F33" s="312"/>
      <c r="G33" s="406" t="s">
        <v>296</v>
      </c>
      <c r="H33" s="622" t="s">
        <v>304</v>
      </c>
      <c r="I33" s="622"/>
      <c r="J33" s="622"/>
      <c r="K33" s="622"/>
      <c r="L33" s="622"/>
      <c r="M33" s="622"/>
      <c r="N33" s="407"/>
      <c r="O33" s="312" t="s">
        <v>357</v>
      </c>
      <c r="P33" s="206" t="s">
        <v>296</v>
      </c>
      <c r="Q33" s="618" t="s">
        <v>359</v>
      </c>
      <c r="R33" s="618"/>
      <c r="S33" s="618"/>
      <c r="T33" s="618"/>
      <c r="U33" s="618"/>
      <c r="V33" s="199"/>
      <c r="W33" s="409" t="s">
        <v>399</v>
      </c>
      <c r="X33" s="206" t="s">
        <v>296</v>
      </c>
      <c r="Y33" s="622" t="s">
        <v>394</v>
      </c>
      <c r="Z33" s="622"/>
      <c r="AA33" s="622"/>
      <c r="AB33" s="622"/>
      <c r="AC33" s="622"/>
      <c r="AD33" s="622"/>
      <c r="AM33" s="215"/>
      <c r="AN33" s="353"/>
      <c r="AO33" s="410"/>
      <c r="AP33" s="410"/>
      <c r="AQ33" s="215"/>
      <c r="AY33" s="215"/>
      <c r="AZ33" s="215"/>
      <c r="BA33" s="353"/>
    </row>
    <row r="34" spans="1:53" s="407" customFormat="1" ht="9.75" customHeight="1">
      <c r="A34" s="208"/>
      <c r="B34" s="208"/>
      <c r="C34" s="208"/>
      <c r="D34" s="208"/>
      <c r="E34" s="208"/>
      <c r="F34" s="206"/>
      <c r="G34" s="406"/>
      <c r="H34" s="199"/>
      <c r="I34" s="199"/>
      <c r="J34" s="199"/>
      <c r="K34" s="199"/>
      <c r="L34" s="199"/>
      <c r="M34" s="199"/>
      <c r="N34" s="206"/>
      <c r="O34" s="378"/>
      <c r="P34" s="206"/>
      <c r="Q34" s="408"/>
      <c r="R34" s="408"/>
      <c r="S34" s="408"/>
      <c r="T34" s="408"/>
      <c r="U34" s="408"/>
      <c r="V34" s="199"/>
      <c r="W34" s="378"/>
      <c r="X34" s="206"/>
      <c r="Y34" s="199"/>
      <c r="Z34" s="199"/>
      <c r="AA34" s="199"/>
      <c r="AB34" s="199"/>
      <c r="AC34" s="199"/>
      <c r="AD34" s="199"/>
      <c r="AF34" s="237"/>
      <c r="AG34" s="237"/>
      <c r="AH34" s="237"/>
      <c r="AI34" s="237"/>
      <c r="AJ34" s="237"/>
      <c r="AK34" s="237"/>
      <c r="AL34" s="237"/>
      <c r="AM34" s="215"/>
      <c r="AN34" s="353"/>
      <c r="AO34" s="410"/>
      <c r="AP34" s="410"/>
      <c r="AQ34" s="215"/>
      <c r="AY34" s="215"/>
      <c r="AZ34" s="215"/>
      <c r="BA34" s="215"/>
    </row>
    <row r="35" spans="1:76" s="237" customFormat="1" ht="19.5" customHeight="1">
      <c r="A35" s="411"/>
      <c r="B35" s="412"/>
      <c r="C35" s="412"/>
      <c r="D35" s="412"/>
      <c r="E35" s="214"/>
      <c r="F35" s="312" t="s">
        <v>297</v>
      </c>
      <c r="G35" s="206" t="s">
        <v>296</v>
      </c>
      <c r="H35" s="622" t="s">
        <v>298</v>
      </c>
      <c r="I35" s="622"/>
      <c r="J35" s="622"/>
      <c r="K35" s="622"/>
      <c r="L35" s="622"/>
      <c r="M35" s="622"/>
      <c r="N35" s="407"/>
      <c r="O35" s="312" t="s">
        <v>217</v>
      </c>
      <c r="P35" s="206" t="s">
        <v>296</v>
      </c>
      <c r="Q35" s="618" t="s">
        <v>185</v>
      </c>
      <c r="R35" s="618"/>
      <c r="S35" s="618"/>
      <c r="T35" s="618"/>
      <c r="U35" s="618"/>
      <c r="V35" s="199"/>
      <c r="W35" s="312" t="s">
        <v>308</v>
      </c>
      <c r="X35" s="206" t="s">
        <v>296</v>
      </c>
      <c r="Y35" s="622" t="s">
        <v>309</v>
      </c>
      <c r="Z35" s="622"/>
      <c r="AA35" s="622"/>
      <c r="AB35" s="622"/>
      <c r="AC35" s="622"/>
      <c r="AD35" s="622"/>
      <c r="AM35" s="215"/>
      <c r="AN35" s="353"/>
      <c r="AO35" s="410"/>
      <c r="AP35" s="410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353"/>
      <c r="BU35" s="619">
        <v>6</v>
      </c>
      <c r="BV35" s="620"/>
      <c r="BW35" s="612">
        <v>1</v>
      </c>
      <c r="BX35" s="613"/>
    </row>
    <row r="36" spans="1:53" ht="24.75" customHeight="1" thickBot="1">
      <c r="A36" s="628" t="s">
        <v>330</v>
      </c>
      <c r="B36" s="628"/>
      <c r="C36" s="628"/>
      <c r="D36" s="628"/>
      <c r="E36" s="628"/>
      <c r="F36" s="628"/>
      <c r="G36" s="628"/>
      <c r="H36" s="628"/>
      <c r="I36" s="628"/>
      <c r="J36" s="628"/>
      <c r="K36" s="628"/>
      <c r="L36" s="628"/>
      <c r="M36" s="628"/>
      <c r="N36" s="628"/>
      <c r="O36" s="628"/>
      <c r="Q36" s="639" t="s">
        <v>331</v>
      </c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D36" s="605" t="s">
        <v>311</v>
      </c>
      <c r="AE36" s="605"/>
      <c r="AF36" s="605"/>
      <c r="AG36" s="605"/>
      <c r="AH36" s="605"/>
      <c r="AI36" s="605"/>
      <c r="AJ36" s="605"/>
      <c r="AK36" s="605"/>
      <c r="AL36" s="605"/>
      <c r="AM36" s="605"/>
      <c r="AN36" s="605"/>
      <c r="AO36" s="605"/>
      <c r="AP36" s="605"/>
      <c r="AQ36" s="605"/>
      <c r="AR36" s="605"/>
      <c r="AS36" s="605"/>
      <c r="AT36" s="605"/>
      <c r="AU36" s="605"/>
      <c r="AV36" s="605"/>
      <c r="AW36" s="605"/>
      <c r="AX36" s="605"/>
      <c r="AY36" s="605"/>
      <c r="AZ36" s="605"/>
      <c r="BA36" s="605"/>
    </row>
    <row r="37" spans="1:54" s="414" customFormat="1" ht="109.5" customHeight="1" thickBot="1">
      <c r="A37" s="324" t="s">
        <v>263</v>
      </c>
      <c r="B37" s="623" t="s">
        <v>280</v>
      </c>
      <c r="C37" s="624"/>
      <c r="D37" s="625" t="s">
        <v>360</v>
      </c>
      <c r="E37" s="626"/>
      <c r="F37" s="625" t="s">
        <v>282</v>
      </c>
      <c r="G37" s="626"/>
      <c r="H37" s="625" t="s">
        <v>260</v>
      </c>
      <c r="I37" s="626"/>
      <c r="J37" s="625" t="s">
        <v>309</v>
      </c>
      <c r="K37" s="626"/>
      <c r="L37" s="624" t="s">
        <v>185</v>
      </c>
      <c r="M37" s="638"/>
      <c r="N37" s="640" t="s">
        <v>281</v>
      </c>
      <c r="O37" s="641"/>
      <c r="P37" s="413"/>
      <c r="Q37" s="564" t="s">
        <v>267</v>
      </c>
      <c r="R37" s="565"/>
      <c r="S37" s="565"/>
      <c r="T37" s="565"/>
      <c r="U37" s="565"/>
      <c r="V37" s="565"/>
      <c r="W37" s="565"/>
      <c r="X37" s="565"/>
      <c r="Y37" s="566"/>
      <c r="Z37" s="380" t="s">
        <v>32</v>
      </c>
      <c r="AA37" s="381" t="s">
        <v>266</v>
      </c>
      <c r="AB37" s="382" t="s">
        <v>310</v>
      </c>
      <c r="AD37" s="564" t="s">
        <v>332</v>
      </c>
      <c r="AE37" s="565"/>
      <c r="AF37" s="565"/>
      <c r="AG37" s="565"/>
      <c r="AH37" s="565"/>
      <c r="AI37" s="565"/>
      <c r="AJ37" s="565"/>
      <c r="AK37" s="565"/>
      <c r="AL37" s="565"/>
      <c r="AM37" s="630"/>
      <c r="AN37" s="629" t="s">
        <v>333</v>
      </c>
      <c r="AO37" s="565"/>
      <c r="AP37" s="565"/>
      <c r="AQ37" s="565"/>
      <c r="AR37" s="565"/>
      <c r="AS37" s="565"/>
      <c r="AT37" s="565"/>
      <c r="AU37" s="565"/>
      <c r="AV37" s="565"/>
      <c r="AW37" s="565"/>
      <c r="AX37" s="565"/>
      <c r="AY37" s="566"/>
      <c r="AZ37" s="380" t="s">
        <v>32</v>
      </c>
      <c r="BA37" s="382" t="s">
        <v>266</v>
      </c>
      <c r="BB37" s="323"/>
    </row>
    <row r="38" spans="1:54" s="414" customFormat="1" ht="34.5" customHeight="1">
      <c r="A38" s="325" t="s">
        <v>198</v>
      </c>
      <c r="B38" s="646">
        <v>32</v>
      </c>
      <c r="C38" s="533"/>
      <c r="D38" s="576">
        <v>2</v>
      </c>
      <c r="E38" s="606"/>
      <c r="F38" s="576">
        <v>1</v>
      </c>
      <c r="G38" s="606"/>
      <c r="H38" s="576"/>
      <c r="I38" s="606"/>
      <c r="J38" s="576"/>
      <c r="K38" s="606"/>
      <c r="L38" s="533">
        <v>17</v>
      </c>
      <c r="M38" s="676"/>
      <c r="N38" s="642">
        <f>SUM(B38:M38)</f>
        <v>52</v>
      </c>
      <c r="O38" s="643"/>
      <c r="P38" s="415"/>
      <c r="Q38" s="685" t="s">
        <v>401</v>
      </c>
      <c r="R38" s="686"/>
      <c r="S38" s="686"/>
      <c r="T38" s="686"/>
      <c r="U38" s="686"/>
      <c r="V38" s="686"/>
      <c r="W38" s="686"/>
      <c r="X38" s="686"/>
      <c r="Y38" s="687"/>
      <c r="Z38" s="416">
        <v>7</v>
      </c>
      <c r="AA38" s="417">
        <v>16</v>
      </c>
      <c r="AB38" s="418">
        <v>3</v>
      </c>
      <c r="AD38" s="679"/>
      <c r="AE38" s="680"/>
      <c r="AF38" s="680"/>
      <c r="AG38" s="680"/>
      <c r="AH38" s="680"/>
      <c r="AI38" s="680"/>
      <c r="AJ38" s="680"/>
      <c r="AK38" s="680"/>
      <c r="AL38" s="680"/>
      <c r="AM38" s="681"/>
      <c r="AN38" s="660"/>
      <c r="AO38" s="661"/>
      <c r="AP38" s="661"/>
      <c r="AQ38" s="661"/>
      <c r="AR38" s="661"/>
      <c r="AS38" s="661"/>
      <c r="AT38" s="661"/>
      <c r="AU38" s="661"/>
      <c r="AV38" s="661"/>
      <c r="AW38" s="661"/>
      <c r="AX38" s="661"/>
      <c r="AY38" s="662"/>
      <c r="AZ38" s="647"/>
      <c r="BA38" s="675"/>
      <c r="BB38" s="323"/>
    </row>
    <row r="39" spans="1:54" s="414" customFormat="1" ht="34.5" customHeight="1">
      <c r="A39" s="326" t="s">
        <v>200</v>
      </c>
      <c r="B39" s="535">
        <v>32</v>
      </c>
      <c r="C39" s="536"/>
      <c r="D39" s="500">
        <v>2</v>
      </c>
      <c r="E39" s="627"/>
      <c r="F39" s="500">
        <v>2</v>
      </c>
      <c r="G39" s="627"/>
      <c r="H39" s="500"/>
      <c r="I39" s="627"/>
      <c r="J39" s="500"/>
      <c r="K39" s="627"/>
      <c r="L39" s="536">
        <v>16</v>
      </c>
      <c r="M39" s="637"/>
      <c r="N39" s="642">
        <f>SUM(B39:M39)</f>
        <v>52</v>
      </c>
      <c r="O39" s="643"/>
      <c r="P39" s="415"/>
      <c r="Q39" s="648"/>
      <c r="R39" s="649"/>
      <c r="S39" s="649"/>
      <c r="T39" s="649"/>
      <c r="U39" s="649"/>
      <c r="V39" s="649"/>
      <c r="W39" s="649"/>
      <c r="X39" s="649"/>
      <c r="Y39" s="650"/>
      <c r="Z39" s="419"/>
      <c r="AA39" s="420"/>
      <c r="AB39" s="421"/>
      <c r="AD39" s="682"/>
      <c r="AE39" s="683"/>
      <c r="AF39" s="683"/>
      <c r="AG39" s="683"/>
      <c r="AH39" s="683"/>
      <c r="AI39" s="683"/>
      <c r="AJ39" s="683"/>
      <c r="AK39" s="683"/>
      <c r="AL39" s="683"/>
      <c r="AM39" s="684"/>
      <c r="AN39" s="663"/>
      <c r="AO39" s="664"/>
      <c r="AP39" s="664"/>
      <c r="AQ39" s="664"/>
      <c r="AR39" s="664"/>
      <c r="AS39" s="664"/>
      <c r="AT39" s="664"/>
      <c r="AU39" s="664"/>
      <c r="AV39" s="664"/>
      <c r="AW39" s="664"/>
      <c r="AX39" s="664"/>
      <c r="AY39" s="665"/>
      <c r="AZ39" s="646"/>
      <c r="BA39" s="676"/>
      <c r="BB39" s="323"/>
    </row>
    <row r="40" spans="1:54" s="414" customFormat="1" ht="34.5" customHeight="1" thickBot="1">
      <c r="A40" s="326" t="s">
        <v>337</v>
      </c>
      <c r="B40" s="535">
        <v>32</v>
      </c>
      <c r="C40" s="536"/>
      <c r="D40" s="500">
        <v>2</v>
      </c>
      <c r="E40" s="627"/>
      <c r="F40" s="500">
        <v>1</v>
      </c>
      <c r="G40" s="627"/>
      <c r="H40" s="500"/>
      <c r="I40" s="627"/>
      <c r="J40" s="500"/>
      <c r="K40" s="627"/>
      <c r="L40" s="536">
        <v>17</v>
      </c>
      <c r="M40" s="637"/>
      <c r="N40" s="642">
        <f>SUM(B40:M40)</f>
        <v>52</v>
      </c>
      <c r="O40" s="643"/>
      <c r="P40" s="415"/>
      <c r="Q40" s="666"/>
      <c r="R40" s="667"/>
      <c r="S40" s="667"/>
      <c r="T40" s="667"/>
      <c r="U40" s="667"/>
      <c r="V40" s="667"/>
      <c r="W40" s="667"/>
      <c r="X40" s="667"/>
      <c r="Y40" s="668"/>
      <c r="Z40" s="422"/>
      <c r="AA40" s="423"/>
      <c r="AB40" s="424"/>
      <c r="AD40" s="688"/>
      <c r="AE40" s="689"/>
      <c r="AF40" s="689"/>
      <c r="AG40" s="689"/>
      <c r="AH40" s="689"/>
      <c r="AI40" s="689"/>
      <c r="AJ40" s="689"/>
      <c r="AK40" s="689"/>
      <c r="AL40" s="689"/>
      <c r="AM40" s="690"/>
      <c r="AN40" s="651"/>
      <c r="AO40" s="652"/>
      <c r="AP40" s="652"/>
      <c r="AQ40" s="652"/>
      <c r="AR40" s="652"/>
      <c r="AS40" s="652"/>
      <c r="AT40" s="652"/>
      <c r="AU40" s="652"/>
      <c r="AV40" s="652"/>
      <c r="AW40" s="652"/>
      <c r="AX40" s="652"/>
      <c r="AY40" s="653"/>
      <c r="AZ40" s="672"/>
      <c r="BA40" s="669"/>
      <c r="BB40" s="323"/>
    </row>
    <row r="41" spans="1:54" s="414" customFormat="1" ht="34.5" customHeight="1" thickBot="1">
      <c r="A41" s="327" t="s">
        <v>202</v>
      </c>
      <c r="B41" s="602"/>
      <c r="C41" s="603"/>
      <c r="D41" s="600">
        <v>1</v>
      </c>
      <c r="E41" s="601"/>
      <c r="F41" s="600"/>
      <c r="G41" s="601"/>
      <c r="H41" s="600">
        <v>16</v>
      </c>
      <c r="I41" s="601"/>
      <c r="J41" s="600"/>
      <c r="K41" s="601"/>
      <c r="L41" s="603">
        <v>5</v>
      </c>
      <c r="M41" s="678"/>
      <c r="N41" s="642">
        <v>22</v>
      </c>
      <c r="O41" s="643"/>
      <c r="P41" s="415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425"/>
      <c r="AD41" s="691"/>
      <c r="AE41" s="692"/>
      <c r="AF41" s="692"/>
      <c r="AG41" s="692"/>
      <c r="AH41" s="692"/>
      <c r="AI41" s="692"/>
      <c r="AJ41" s="692"/>
      <c r="AK41" s="692"/>
      <c r="AL41" s="692"/>
      <c r="AM41" s="693"/>
      <c r="AN41" s="654"/>
      <c r="AO41" s="655"/>
      <c r="AP41" s="655"/>
      <c r="AQ41" s="655"/>
      <c r="AR41" s="655"/>
      <c r="AS41" s="655"/>
      <c r="AT41" s="655"/>
      <c r="AU41" s="655"/>
      <c r="AV41" s="655"/>
      <c r="AW41" s="655"/>
      <c r="AX41" s="655"/>
      <c r="AY41" s="656"/>
      <c r="AZ41" s="673"/>
      <c r="BA41" s="670"/>
      <c r="BB41" s="323"/>
    </row>
    <row r="42" spans="1:54" s="414" customFormat="1" ht="34.5" customHeight="1" thickBot="1">
      <c r="A42" s="328" t="s">
        <v>265</v>
      </c>
      <c r="B42" s="644">
        <f>SUM(B38:C41)</f>
        <v>96</v>
      </c>
      <c r="C42" s="645"/>
      <c r="D42" s="629">
        <f>SUM(D38:E41)</f>
        <v>7</v>
      </c>
      <c r="E42" s="630"/>
      <c r="F42" s="629">
        <v>4</v>
      </c>
      <c r="G42" s="630"/>
      <c r="H42" s="629">
        <f>SUM(H38:I41)</f>
        <v>16</v>
      </c>
      <c r="I42" s="630"/>
      <c r="J42" s="629"/>
      <c r="K42" s="630"/>
      <c r="L42" s="645">
        <f>SUM(L38:M41)</f>
        <v>55</v>
      </c>
      <c r="M42" s="677"/>
      <c r="N42" s="644">
        <f>SUM(N38:O41)</f>
        <v>178</v>
      </c>
      <c r="O42" s="677"/>
      <c r="P42" s="415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426"/>
      <c r="AD42" s="694"/>
      <c r="AE42" s="695"/>
      <c r="AF42" s="695"/>
      <c r="AG42" s="695"/>
      <c r="AH42" s="695"/>
      <c r="AI42" s="695"/>
      <c r="AJ42" s="695"/>
      <c r="AK42" s="695"/>
      <c r="AL42" s="695"/>
      <c r="AM42" s="696"/>
      <c r="AN42" s="657"/>
      <c r="AO42" s="658"/>
      <c r="AP42" s="658"/>
      <c r="AQ42" s="658"/>
      <c r="AR42" s="658"/>
      <c r="AS42" s="658"/>
      <c r="AT42" s="658"/>
      <c r="AU42" s="658"/>
      <c r="AV42" s="658"/>
      <c r="AW42" s="658"/>
      <c r="AX42" s="658"/>
      <c r="AY42" s="659"/>
      <c r="AZ42" s="674"/>
      <c r="BA42" s="671"/>
      <c r="BB42" s="323"/>
    </row>
    <row r="44" spans="18:20" ht="15.75" customHeight="1">
      <c r="R44" s="427"/>
      <c r="S44" s="427"/>
      <c r="T44" s="427"/>
    </row>
  </sheetData>
  <sheetProtection/>
  <mergeCells count="130">
    <mergeCell ref="BE16:BO16"/>
    <mergeCell ref="F10:J10"/>
    <mergeCell ref="N10:AK10"/>
    <mergeCell ref="A7:BA7"/>
    <mergeCell ref="A5:G6"/>
    <mergeCell ref="F12:J12"/>
    <mergeCell ref="A8:BA8"/>
    <mergeCell ref="N14:AK14"/>
    <mergeCell ref="N11:AK11"/>
    <mergeCell ref="A9:BA9"/>
    <mergeCell ref="AS1:BA1"/>
    <mergeCell ref="A2:J2"/>
    <mergeCell ref="AP2:BA2"/>
    <mergeCell ref="A3:J3"/>
    <mergeCell ref="AP3:BA3"/>
    <mergeCell ref="A4:J4"/>
    <mergeCell ref="AP4:BA4"/>
    <mergeCell ref="N13:AK13"/>
    <mergeCell ref="N12:AK12"/>
    <mergeCell ref="H5:J6"/>
    <mergeCell ref="AP5:BA5"/>
    <mergeCell ref="AP6:AY6"/>
    <mergeCell ref="AN12:AR12"/>
    <mergeCell ref="F14:J14"/>
    <mergeCell ref="N15:AK15"/>
    <mergeCell ref="F16:J16"/>
    <mergeCell ref="N16:AK16"/>
    <mergeCell ref="N41:O41"/>
    <mergeCell ref="J41:K41"/>
    <mergeCell ref="L41:M41"/>
    <mergeCell ref="AD38:AM39"/>
    <mergeCell ref="Q38:Y38"/>
    <mergeCell ref="AD40:AM42"/>
    <mergeCell ref="BA40:BA42"/>
    <mergeCell ref="AZ40:AZ42"/>
    <mergeCell ref="BA38:BA39"/>
    <mergeCell ref="N42:O42"/>
    <mergeCell ref="F40:G40"/>
    <mergeCell ref="F41:G41"/>
    <mergeCell ref="L42:M42"/>
    <mergeCell ref="L40:M40"/>
    <mergeCell ref="H40:I40"/>
    <mergeCell ref="L38:M38"/>
    <mergeCell ref="D42:E42"/>
    <mergeCell ref="D38:E38"/>
    <mergeCell ref="AZ38:AZ39"/>
    <mergeCell ref="Q39:Y39"/>
    <mergeCell ref="N40:O40"/>
    <mergeCell ref="AN40:AY42"/>
    <mergeCell ref="AN38:AY39"/>
    <mergeCell ref="N38:O38"/>
    <mergeCell ref="Q40:Y40"/>
    <mergeCell ref="F42:G42"/>
    <mergeCell ref="B42:C42"/>
    <mergeCell ref="J42:K42"/>
    <mergeCell ref="H42:I42"/>
    <mergeCell ref="J39:K39"/>
    <mergeCell ref="J38:K38"/>
    <mergeCell ref="H39:I39"/>
    <mergeCell ref="F39:G39"/>
    <mergeCell ref="F38:G38"/>
    <mergeCell ref="J40:K40"/>
    <mergeCell ref="B38:C38"/>
    <mergeCell ref="L39:M39"/>
    <mergeCell ref="L37:M37"/>
    <mergeCell ref="Q36:AB36"/>
    <mergeCell ref="H33:M33"/>
    <mergeCell ref="Y35:AD35"/>
    <mergeCell ref="Q33:U33"/>
    <mergeCell ref="N37:O37"/>
    <mergeCell ref="N39:O39"/>
    <mergeCell ref="H38:I38"/>
    <mergeCell ref="H37:I37"/>
    <mergeCell ref="A23:A26"/>
    <mergeCell ref="A33:E33"/>
    <mergeCell ref="B23:E23"/>
    <mergeCell ref="O23:R23"/>
    <mergeCell ref="B40:C40"/>
    <mergeCell ref="D40:E40"/>
    <mergeCell ref="J37:K37"/>
    <mergeCell ref="K23:N23"/>
    <mergeCell ref="F23:J23"/>
    <mergeCell ref="H35:M35"/>
    <mergeCell ref="AD36:BA36"/>
    <mergeCell ref="B37:C37"/>
    <mergeCell ref="D37:E37"/>
    <mergeCell ref="B39:C39"/>
    <mergeCell ref="D39:E39"/>
    <mergeCell ref="A36:O36"/>
    <mergeCell ref="AN37:AY37"/>
    <mergeCell ref="F37:G37"/>
    <mergeCell ref="AD37:AM37"/>
    <mergeCell ref="Q37:Y37"/>
    <mergeCell ref="AO23:AR23"/>
    <mergeCell ref="Q35:U35"/>
    <mergeCell ref="BU35:BV35"/>
    <mergeCell ref="AS13:AZ13"/>
    <mergeCell ref="AN16:AR16"/>
    <mergeCell ref="S23:W23"/>
    <mergeCell ref="X23:AA23"/>
    <mergeCell ref="AS23:AV23"/>
    <mergeCell ref="Y33:AD33"/>
    <mergeCell ref="BH19:BN19"/>
    <mergeCell ref="BW35:BX35"/>
    <mergeCell ref="AS12:AZ12"/>
    <mergeCell ref="AS18:AZ18"/>
    <mergeCell ref="AQ19:BA19"/>
    <mergeCell ref="BE20:BN20"/>
    <mergeCell ref="AN18:AR18"/>
    <mergeCell ref="BG21:BN21"/>
    <mergeCell ref="AS16:AZ16"/>
    <mergeCell ref="AS15:AZ15"/>
    <mergeCell ref="BH17:BO17"/>
    <mergeCell ref="BE18:BO18"/>
    <mergeCell ref="N20:AK20"/>
    <mergeCell ref="N21:AK21"/>
    <mergeCell ref="N17:AK17"/>
    <mergeCell ref="AS20:AZ20"/>
    <mergeCell ref="AS17:BA17"/>
    <mergeCell ref="N19:AK19"/>
    <mergeCell ref="F18:J18"/>
    <mergeCell ref="D41:E41"/>
    <mergeCell ref="B41:C41"/>
    <mergeCell ref="F20:J20"/>
    <mergeCell ref="A22:BA22"/>
    <mergeCell ref="AW23:BA23"/>
    <mergeCell ref="AJ23:AN23"/>
    <mergeCell ref="AF23:AI23"/>
    <mergeCell ref="H41:I41"/>
    <mergeCell ref="AB23:AE23"/>
  </mergeCells>
  <printOptions horizontalCentered="1"/>
  <pageMargins left="0.3937007874015748" right="0.1968503937007874" top="0.3937007874015748" bottom="0.3937007874015748" header="0.31496062992125984" footer="0.31496062992125984"/>
  <pageSetup fitToHeight="0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712" t="s">
        <v>233</v>
      </c>
      <c r="D2" s="713"/>
      <c r="E2" s="713"/>
      <c r="F2" s="713"/>
      <c r="G2" s="714"/>
      <c r="H2" s="712" t="s">
        <v>0</v>
      </c>
      <c r="I2" s="713"/>
      <c r="J2" s="713"/>
      <c r="K2" s="713"/>
      <c r="L2" s="713"/>
      <c r="M2" s="713"/>
      <c r="N2" s="714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715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716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716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709" t="s">
        <v>249</v>
      </c>
      <c r="P5" s="710"/>
      <c r="Q5" s="710"/>
      <c r="R5" s="710"/>
      <c r="S5" s="710"/>
      <c r="T5" s="710"/>
      <c r="U5" s="710"/>
      <c r="V5" s="710"/>
      <c r="W5" s="710"/>
      <c r="X5" s="710"/>
      <c r="Y5" s="710"/>
      <c r="Z5" s="711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717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Пользователь</cp:lastModifiedBy>
  <cp:lastPrinted>2020-06-24T08:24:14Z</cp:lastPrinted>
  <dcterms:created xsi:type="dcterms:W3CDTF">1999-02-26T10:19:35Z</dcterms:created>
  <dcterms:modified xsi:type="dcterms:W3CDTF">2020-10-12T13:42:29Z</dcterms:modified>
  <cp:category/>
  <cp:version/>
  <cp:contentType/>
  <cp:contentStatus/>
</cp:coreProperties>
</file>