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11592" firstSheet="2" activeTab="2"/>
  </bookViews>
  <sheets>
    <sheet name="K_PGS_01 (3)" sheetId="1" state="hidden" r:id="rId1"/>
    <sheet name="K_PGS_03" sheetId="2" state="hidden" r:id="rId2"/>
    <sheet name="Навч. БАЗА АСП. " sheetId="3" r:id="rId3"/>
    <sheet name="ГРАФІК - тітул" sheetId="4" r:id="rId4"/>
    <sheet name="RUPpgs03_з триместрами" sheetId="5" state="hidden" r:id="rId5"/>
  </sheets>
  <definedNames>
    <definedName name="_xlnm._FilterDatabase" localSheetId="2" hidden="1">'Навч. БАЗА АСП. '!$A$1:$BR$60</definedName>
    <definedName name="_xlnm.Print_Area" localSheetId="0">'K_PGS_01 (3)'!$A$1:$BJ$27</definedName>
    <definedName name="_xlnm.Print_Area" localSheetId="1">'K_PGS_03'!$A$1:$BJ$27</definedName>
    <definedName name="_xlnm.Print_Area" localSheetId="3">'ГРАФІК - тітул'!$A$2:$BA$42</definedName>
    <definedName name="_xlnm.Print_Area" localSheetId="2">'Навч. БАЗА АСП. '!$A$2:$BD$48</definedName>
  </definedNames>
  <calcPr fullCalcOnLoad="1"/>
</workbook>
</file>

<file path=xl/sharedStrings.xml><?xml version="1.0" encoding="utf-8"?>
<sst xmlns="http://schemas.openxmlformats.org/spreadsheetml/2006/main" count="822" uniqueCount="412">
  <si>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</si>
  <si>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</si>
  <si>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</si>
  <si>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</si>
  <si>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</si>
  <si>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</si>
  <si>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</si>
  <si>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</si>
  <si>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</si>
  <si>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</si>
  <si>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</si>
  <si>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</si>
  <si>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</si>
  <si>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</si>
  <si>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</si>
  <si>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</si>
  <si>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</si>
  <si>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</si>
  <si>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</si>
  <si>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</si>
  <si>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</si>
  <si>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</si>
  <si>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</si>
  <si>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</si>
  <si>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</si>
  <si>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</si>
  <si>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</si>
  <si>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</si>
  <si>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</si>
  <si>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</si>
  <si>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</si>
  <si>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</si>
  <si>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</si>
  <si>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</si>
  <si>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</si>
  <si>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</si>
  <si>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</si>
  <si>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</si>
  <si>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</si>
  <si>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</si>
  <si>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</si>
  <si>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</si>
  <si>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</si>
  <si>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</si>
  <si>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</si>
  <si>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</si>
  <si>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</si>
  <si>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</si>
  <si>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</si>
  <si>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</si>
  <si>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</si>
  <si>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</si>
  <si>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</si>
  <si>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</si>
  <si>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</si>
  <si>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</si>
  <si>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</si>
  <si>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</si>
  <si>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</si>
  <si>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</si>
  <si>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</si>
  <si>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</si>
  <si>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</si>
  <si>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</si>
  <si>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</si>
  <si>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</si>
  <si>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</si>
  <si>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</si>
  <si>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</si>
  <si>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</si>
  <si>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</si>
  <si>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</si>
  <si>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</si>
  <si>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</si>
  <si>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</si>
  <si>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</si>
  <si>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</si>
  <si>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</si>
  <si>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</si>
  <si>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</si>
  <si>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</si>
  <si>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</si>
  <si>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</si>
  <si>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</si>
  <si>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</si>
  <si>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</si>
  <si>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</si>
  <si>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</si>
  <si>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</si>
  <si>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</si>
  <si>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</si>
  <si>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</si>
  <si>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</si>
  <si>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</si>
  <si>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</si>
  <si>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</si>
  <si>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</si>
  <si>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</si>
  <si>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</si>
  <si>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</si>
  <si>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</si>
  <si>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</si>
  <si>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</si>
  <si>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</si>
  <si>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</si>
  <si>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</si>
  <si>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</si>
  <si>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</si>
  <si>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</si>
  <si>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</si>
  <si>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</si>
  <si>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</si>
  <si>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</si>
  <si>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</si>
  <si>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</si>
  <si>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</si>
  <si>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</si>
  <si>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</si>
  <si>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</si>
  <si>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</si>
  <si>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</si>
  <si>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</si>
  <si>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</si>
  <si>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</si>
  <si>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</si>
  <si>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</si>
  <si>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</si>
  <si>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</si>
  <si>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</si>
  <si>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</si>
  <si>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</si>
  <si>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</si>
  <si>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</si>
  <si>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</si>
  <si>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</si>
  <si>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</si>
  <si>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</si>
  <si>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</si>
  <si>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</si>
  <si>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</si>
  <si>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</si>
  <si>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</si>
  <si>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</si>
  <si>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</si>
  <si>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</si>
  <si>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</si>
  <si>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</si>
  <si>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</si>
  <si>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</si>
  <si>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</si>
  <si>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</si>
  <si>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</si>
  <si>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</si>
  <si>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</si>
  <si>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</si>
  <si>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</si>
  <si>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</si>
  <si>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</si>
  <si>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</si>
  <si>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</si>
  <si>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</si>
  <si>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</si>
  <si>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</si>
  <si>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</si>
  <si>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</si>
  <si>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</si>
  <si>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</si>
  <si>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</si>
  <si>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</si>
  <si>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</si>
  <si>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</si>
  <si>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</si>
  <si>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</si>
  <si>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</si>
  <si>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</si>
  <si>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</si>
  <si>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</si>
  <si>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</si>
  <si>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</si>
  <si>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</si>
  <si>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</si>
  <si>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</si>
  <si>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</si>
  <si>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</si>
  <si>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</si>
  <si>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</si>
  <si>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</si>
  <si>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</si>
  <si>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</si>
  <si>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</si>
  <si>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</si>
  <si>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</si>
  <si>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</si>
  <si>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</si>
  <si>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</si>
  <si>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</si>
  <si>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</si>
  <si>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</si>
  <si>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</si>
  <si>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</si>
  <si>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</si>
  <si>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</si>
  <si>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</si>
  <si>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</si>
  <si>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</si>
  <si>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</si>
  <si>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</si>
  <si>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</si>
  <si>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</si>
  <si>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</si>
  <si>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</si>
  <si>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</si>
  <si>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</si>
  <si>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</si>
  <si>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</si>
  <si>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</si>
  <si>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</si>
  <si>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</si>
  <si>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</si>
  <si>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</si>
  <si>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</si>
  <si>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</si>
  <si>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</si>
  <si>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</si>
  <si>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</si>
  <si>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</si>
  <si>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</si>
  <si>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</si>
  <si>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</si>
  <si>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</si>
  <si>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</si>
  <si>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</si>
  <si>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</si>
  <si>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</si>
  <si>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</si>
  <si>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</si>
  <si>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</si>
  <si>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</si>
  <si>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</si>
  <si>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</si>
  <si>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</si>
  <si>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</si>
  <si>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</si>
  <si>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</si>
  <si>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</si>
  <si>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</si>
  <si>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</si>
  <si>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</si>
  <si>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</si>
  <si>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</si>
  <si>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</si>
  <si>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</si>
  <si>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</si>
  <si>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</si>
  <si>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</si>
  <si>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</si>
  <si>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</si>
  <si>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</si>
  <si>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</si>
  <si>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</si>
  <si>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</si>
  <si>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</si>
  <si>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</si>
  <si>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</si>
  <si>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</si>
  <si>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</si>
  <si>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</si>
  <si>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</si>
  <si>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</si>
  <si>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</si>
  <si>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</si>
  <si>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</si>
  <si>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</si>
  <si>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</si>
  <si>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</si>
  <si>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</si>
  <si>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</si>
  <si>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</si>
  <si>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</si>
  <si>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</si>
  <si>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</si>
  <si>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</si>
  <si>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</si>
  <si>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</si>
  <si>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</si>
  <si>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</si>
  <si>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</si>
  <si>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</si>
  <si>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</si>
  <si>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</si>
  <si>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</si>
  <si>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</si>
  <si>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</si>
  <si>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напряму)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</si>
  <si>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</si>
  <si>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</si>
  <si>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</si>
  <si>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</si>
  <si>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</si>
  <si>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</si>
  <si>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</si>
  <si>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</si>
  <si>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</si>
  <si>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</si>
  <si>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</si>
  <si>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</si>
  <si>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</si>
  <si>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</si>
  <si>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</si>
  <si>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</si>
  <si>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</si>
  <si>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</si>
  <si>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</si>
  <si>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</si>
  <si>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</si>
  <si>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</si>
  <si>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М.П.</t>
  </si>
  <si>
    <t>№ з/п</t>
  </si>
  <si>
    <t>НАЗВА НАВЧАЛЬНОЇ ДИСЦИПЛІНИ, ПРАКТИКИ, АТЕСТАЦІЇ</t>
  </si>
  <si>
    <t>загальний обсяг годин з дисципліни</t>
  </si>
  <si>
    <t>практичні, семінарські</t>
  </si>
  <si>
    <t>кредитів ЄКТС</t>
  </si>
  <si>
    <t>практичні семінарські</t>
  </si>
  <si>
    <t>протокол  засідання</t>
  </si>
  <si>
    <t>вченої ради ЧНТУ</t>
  </si>
  <si>
    <t>________________  С.М. Шкарлет</t>
  </si>
  <si>
    <t>Кваліфікація</t>
  </si>
  <si>
    <t>(назва)</t>
  </si>
  <si>
    <t>Строк навчання</t>
  </si>
  <si>
    <t>(роки і місяці)</t>
  </si>
  <si>
    <t>на основі</t>
  </si>
  <si>
    <t>(зазначається освітній рівень або ступень вищої освіти)</t>
  </si>
  <si>
    <t>ІІ. ЗВЕДЕНІ ДАНІ ПРО БЮДЖЕТ ЧАСУ, тижні</t>
  </si>
  <si>
    <t>ІІІ. ПРАКТИКА</t>
  </si>
  <si>
    <t>Форма атестації                                                                                                (екзамен, дипломний проект (робота))</t>
  </si>
  <si>
    <t>Назви навчальних дисциплін</t>
  </si>
  <si>
    <t>Н А В Ч А Л Ь Н И Й  П Л А Н</t>
  </si>
  <si>
    <t>Усього з обов’язкових дисциплін</t>
  </si>
  <si>
    <t>IV курс</t>
  </si>
  <si>
    <t>ІІІ</t>
  </si>
  <si>
    <t xml:space="preserve">Перший проректор </t>
  </si>
  <si>
    <t xml:space="preserve">контрольні роботи, реферати </t>
  </si>
  <si>
    <t xml:space="preserve">розрахунково-графічні, розрахункові роботи </t>
  </si>
  <si>
    <t>Розподіл часу в годинах  та кредитах за курсами і семестрами</t>
  </si>
  <si>
    <t>5.1. ЦИКЛ ЗАГАЛЬНОЇ ПІДГОТОВКИ</t>
  </si>
  <si>
    <t>5.1.1.1</t>
  </si>
  <si>
    <t>5.1.1.2</t>
  </si>
  <si>
    <t>5.1.1.3</t>
  </si>
  <si>
    <t xml:space="preserve">5.1.1. БЛОК ОБОВ’ЯЗКОВИХ НАВЧАЛЬНИХ ДИСЦИПЛІН </t>
  </si>
  <si>
    <t>Усього з дисциплін за вільним вибором студента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</si>
  <si>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</si>
  <si>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</si>
  <si>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</si>
  <si>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</si>
  <si>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</si>
  <si>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>Усього з дисциплін загальної підготовки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</si>
  <si>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</si>
  <si>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</si>
  <si>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</si>
  <si>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</si>
  <si>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 xml:space="preserve">Декан факультету       </t>
  </si>
  <si>
    <t xml:space="preserve">Завідувач випускової кафедри         </t>
  </si>
  <si>
    <t>5.2.2.1</t>
  </si>
  <si>
    <t>5.2.2.2</t>
  </si>
  <si>
    <t>5.2.2.3</t>
  </si>
  <si>
    <t>5.2.2.4</t>
  </si>
  <si>
    <t>Кількість аудиторних годин за семестр</t>
  </si>
  <si>
    <t>Філософія</t>
  </si>
  <si>
    <t>Англійська мова для наукового спілкування</t>
  </si>
  <si>
    <t>Статистичні методи обробки інформації</t>
  </si>
  <si>
    <t>Математичне та імітаційне моделювання складних систем</t>
  </si>
  <si>
    <t>Інформаційні системи і технології в наукових дослідженнях</t>
  </si>
  <si>
    <t xml:space="preserve">5.2.2. БЛОК НАВЧАЛЬНИХ ДИСЦИПЛІНИ ЗА ВІЛЬНИМ ВИБОРОМ АСПІРАНТА </t>
  </si>
  <si>
    <t>5.2.2.5</t>
  </si>
  <si>
    <t>5.2.2.6</t>
  </si>
  <si>
    <t>5.2.2.7</t>
  </si>
  <si>
    <t>5.2.2.8</t>
  </si>
  <si>
    <t>5.2.2.9</t>
  </si>
  <si>
    <t>5.2.2.10</t>
  </si>
  <si>
    <t xml:space="preserve">4 роки </t>
  </si>
  <si>
    <t xml:space="preserve">третій (освітньо-науковий) рівень </t>
  </si>
  <si>
    <t>С.Д. Цибуля</t>
  </si>
  <si>
    <t>очна(денна) та заочна</t>
  </si>
  <si>
    <t>О.О. Новомлинець</t>
  </si>
  <si>
    <t>М.Д. Кайдаш</t>
  </si>
  <si>
    <t>В.І. Кальченко</t>
  </si>
  <si>
    <t>133 галузеве машинобудування</t>
  </si>
  <si>
    <t>13 маханічна інженерія</t>
  </si>
  <si>
    <t>Основи патентознавства та авторського права</t>
  </si>
  <si>
    <t>Інтелектуальна власність</t>
  </si>
  <si>
    <t>Прогресивні напрямки розвитку процесів механічної обробки, верстатів та інструментів</t>
  </si>
  <si>
    <t>Експериментальні методи досліджень процесів обробки на металорізальних верстатах</t>
  </si>
  <si>
    <t>Випробування та дослідження верстатів</t>
  </si>
  <si>
    <t>Програмний метод дослідження верстатного обладнання</t>
  </si>
  <si>
    <t>Динаміка верстатів</t>
  </si>
  <si>
    <t>Розрахунок та конструювання верстатів та верстатного обладнання</t>
  </si>
  <si>
    <t>Математичне моделювання процесів механічної обробки та металорізальних верстатів</t>
  </si>
  <si>
    <t>Компютерне моделювання процесів обробки</t>
  </si>
  <si>
    <t>Методологія, організація та технологія наукових досліджень</t>
  </si>
  <si>
    <t>ЗТ</t>
  </si>
  <si>
    <t>K</t>
  </si>
  <si>
    <t>другого (магістерського) рівень</t>
  </si>
  <si>
    <t>Заліковий тиждень</t>
  </si>
  <si>
    <t>Залікові тижні</t>
  </si>
  <si>
    <r>
      <t>напрям</t>
    </r>
    <r>
      <rPr>
        <sz val="14"/>
        <rFont val="Times New Roman"/>
        <family val="1"/>
      </rPr>
      <t xml:space="preserve"> </t>
    </r>
  </si>
  <si>
    <r>
      <t>ПОЗНАЧЕННЯ:</t>
    </r>
    <r>
      <rPr>
        <sz val="14"/>
        <rFont val="Times New Roman"/>
        <family val="1"/>
      </rPr>
      <t xml:space="preserve"> </t>
    </r>
  </si>
  <si>
    <t>доктор філософії</t>
  </si>
  <si>
    <t xml:space="preserve">березня </t>
  </si>
  <si>
    <t xml:space="preserve">“28” березня 2016 року  </t>
  </si>
  <si>
    <t>№ 3</t>
  </si>
  <si>
    <t xml:space="preserve">“28 ”  березня 2016  року  </t>
  </si>
  <si>
    <t>Усього з дисциплін професійної підготовки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</si>
</sst>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₴_-;\-* #,##0_₴_-;_-* &quot;-&quot;_₴_-;_-@_-"/>
    <numFmt numFmtId="186" formatCode="_-* #,##0.00&quot;₽&quot;_-;\-* #,##0.00&quot;₽&quot;_-;_-* &quot;-&quot;??&quot;₽&quot;_-;_-@_-"/>
    <numFmt numFmtId="187" formatCode="_-* #,##0.00_₴_-;\-* #,##0.00_₴_-;_-* &quot;-&quot;??_₴_-;_-@_-"/>
    <numFmt numFmtId="188" formatCode="#,##0\ &quot;đ.&quot;;\-#,##0\ &quot;đ.&quot;"/>
    <numFmt numFmtId="189" formatCode="#,##0\ &quot;đ.&quot;;[Red]\-#,##0\ &quot;đ.&quot;"/>
    <numFmt numFmtId="190" formatCode="#,##0.00\ &quot;đ.&quot;;\-#,##0.00\ &quot;đ.&quot;"/>
    <numFmt numFmtId="191" formatCode="#,##0.00\ &quot;đ.&quot;;[Red]\-#,##0.00\ &quot;đ.&quot;"/>
    <numFmt numFmtId="192" formatCode="_-* #,##0\ &quot;đ.&quot;_-;\-* #,##0\ &quot;đ.&quot;_-;_-* &quot;-&quot;\ &quot;đ.&quot;_-;_-@_-"/>
    <numFmt numFmtId="193" formatCode="_-* #,##0\ _đ_._-;\-* #,##0\ _đ_._-;_-* &quot;-&quot;\ _đ_._-;_-@_-"/>
    <numFmt numFmtId="194" formatCode="_-* #,##0.00\ &quot;đ.&quot;_-;\-* #,##0.00\ &quot;đ.&quot;_-;_-* &quot;-&quot;??\ &quot;đ.&quot;_-;_-@_-"/>
    <numFmt numFmtId="195" formatCode="_-* #,##0.00\ _đ_._-;\-* #,##0.00\ _đ_._-;_-* &quot;-&quot;??\ _đ_._-;_-@_-"/>
    <numFmt numFmtId="196" formatCode="0.0"/>
    <numFmt numFmtId="197" formatCode="0\.0"/>
    <numFmt numFmtId="198" formatCode="\1\.0"/>
    <numFmt numFmtId="199" formatCode="\1\.00"/>
    <numFmt numFmtId="200" formatCode="\2\.0"/>
    <numFmt numFmtId="201" formatCode="\2\.00"/>
    <numFmt numFmtId="202" formatCode="\3\.0"/>
    <numFmt numFmtId="203" formatCode="\3\.00"/>
    <numFmt numFmtId="204" formatCode="\4\.0"/>
    <numFmt numFmtId="205" formatCode="\4\.00"/>
    <numFmt numFmtId="206" formatCode="\5\.0"/>
    <numFmt numFmtId="207" formatCode="\4\.\1"/>
    <numFmt numFmtId="208" formatCode="\5\.00"/>
    <numFmt numFmtId="209" formatCode="\5\.\1"/>
    <numFmt numFmtId="210" formatCode="\5\.#"/>
    <numFmt numFmtId="211" formatCode="#,##0;\-#,##0"/>
    <numFmt numFmtId="212" formatCode="#,##0;[Red]\-#,##0"/>
    <numFmt numFmtId="213" formatCode="#,##0.00;\-#,##0.00"/>
    <numFmt numFmtId="214" formatCode="#,##0.00;[Red]\-#,##0.00"/>
    <numFmt numFmtId="215" formatCode="0.000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  <numFmt numFmtId="225" formatCode="[$-FC19]d\ mmmm\ yyyy\ &quot;г.&quot;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0" fontId="0" fillId="0" borderId="11" xfId="0" applyNumberFormat="1" applyBorder="1" applyAlignment="1">
      <alignment/>
    </xf>
    <xf numFmtId="202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8" fontId="0" fillId="0" borderId="22" xfId="0" applyNumberFormat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8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03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6" fontId="17" fillId="0" borderId="13" xfId="0" applyNumberFormat="1" applyFont="1" applyBorder="1" applyAlignment="1">
      <alignment horizontal="center"/>
    </xf>
    <xf numFmtId="196" fontId="17" fillId="0" borderId="53" xfId="0" applyNumberFormat="1" applyFont="1" applyBorder="1" applyAlignment="1">
      <alignment/>
    </xf>
    <xf numFmtId="196" fontId="17" fillId="0" borderId="10" xfId="0" applyNumberFormat="1" applyFont="1" applyBorder="1" applyAlignment="1">
      <alignment/>
    </xf>
    <xf numFmtId="19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196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" fontId="33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 wrapText="1"/>
    </xf>
    <xf numFmtId="1" fontId="23" fillId="34" borderId="0" xfId="0" applyNumberFormat="1" applyFont="1" applyFill="1" applyAlignment="1">
      <alignment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vertical="center" wrapText="1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1" fontId="24" fillId="0" borderId="63" xfId="0" applyNumberFormat="1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top" wrapText="1"/>
    </xf>
    <xf numFmtId="0" fontId="29" fillId="0" borderId="31" xfId="0" applyFont="1" applyBorder="1" applyAlignment="1">
      <alignment vertical="center" wrapText="1"/>
    </xf>
    <xf numFmtId="1" fontId="33" fillId="0" borderId="44" xfId="0" applyNumberFormat="1" applyFont="1" applyFill="1" applyBorder="1" applyAlignment="1">
      <alignment horizontal="center" vertical="center" wrapText="1"/>
    </xf>
    <xf numFmtId="1" fontId="24" fillId="0" borderId="64" xfId="0" applyNumberFormat="1" applyFont="1" applyFill="1" applyBorder="1" applyAlignment="1">
      <alignment horizontal="center" vertical="center" textRotation="90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 wrapText="1"/>
    </xf>
    <xf numFmtId="0" fontId="29" fillId="0" borderId="31" xfId="0" applyFont="1" applyBorder="1" applyAlignment="1">
      <alignment horizontal="left" vertical="center" wrapText="1"/>
    </xf>
    <xf numFmtId="1" fontId="31" fillId="0" borderId="0" xfId="0" applyNumberFormat="1" applyFont="1" applyBorder="1" applyAlignment="1">
      <alignment horizontal="center" vertical="center" wrapText="1"/>
    </xf>
    <xf numFmtId="1" fontId="29" fillId="0" borderId="0" xfId="0" applyNumberFormat="1" applyFont="1" applyAlignment="1">
      <alignment vertical="center" wrapText="1"/>
    </xf>
    <xf numFmtId="1" fontId="29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1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top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79" xfId="0" applyFont="1" applyFill="1" applyBorder="1" applyAlignment="1">
      <alignment horizontal="center" vertical="center" wrapText="1"/>
    </xf>
    <xf numFmtId="0" fontId="27" fillId="0" borderId="80" xfId="0" applyFont="1" applyFill="1" applyBorder="1" applyAlignment="1">
      <alignment horizontal="center" vertical="center" wrapText="1"/>
    </xf>
    <xf numFmtId="0" fontId="27" fillId="0" borderId="81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83" xfId="0" applyFont="1" applyFill="1" applyBorder="1" applyAlignment="1">
      <alignment horizontal="center" vertical="center" wrapText="1"/>
    </xf>
    <xf numFmtId="0" fontId="36" fillId="0" borderId="84" xfId="0" applyFont="1" applyFill="1" applyBorder="1" applyAlignment="1">
      <alignment horizontal="center" vertical="center" wrapText="1"/>
    </xf>
    <xf numFmtId="0" fontId="36" fillId="0" borderId="85" xfId="0" applyFont="1" applyFill="1" applyBorder="1" applyAlignment="1">
      <alignment horizontal="center" vertical="center" wrapText="1"/>
    </xf>
    <xf numFmtId="49" fontId="27" fillId="0" borderId="72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27" fillId="0" borderId="75" xfId="0" applyNumberFormat="1" applyFont="1" applyFill="1" applyBorder="1" applyAlignment="1">
      <alignment horizontal="center" vertical="center" wrapText="1"/>
    </xf>
    <xf numFmtId="49" fontId="27" fillId="0" borderId="7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87" xfId="0" applyFont="1" applyFill="1" applyBorder="1" applyAlignment="1">
      <alignment horizontal="center" vertical="center" wrapText="1"/>
    </xf>
    <xf numFmtId="0" fontId="34" fillId="0" borderId="88" xfId="0" applyFont="1" applyFill="1" applyBorder="1" applyAlignment="1">
      <alignment horizontal="center" vertical="center" wrapText="1"/>
    </xf>
    <xf numFmtId="0" fontId="41" fillId="0" borderId="88" xfId="0" applyFont="1" applyFill="1" applyBorder="1" applyAlignment="1">
      <alignment horizontal="center" vertical="center" wrapText="1"/>
    </xf>
    <xf numFmtId="0" fontId="34" fillId="0" borderId="8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1" fontId="23" fillId="0" borderId="0" xfId="0" applyNumberFormat="1" applyFont="1" applyFill="1" applyAlignment="1">
      <alignment horizontal="center" vertical="center" wrapText="1"/>
    </xf>
    <xf numFmtId="200" fontId="26" fillId="0" borderId="0" xfId="0" applyNumberFormat="1" applyFont="1" applyFill="1" applyBorder="1" applyAlignment="1">
      <alignment horizontal="center" vertical="center" wrapText="1"/>
    </xf>
    <xf numFmtId="196" fontId="32" fillId="0" borderId="0" xfId="0" applyNumberFormat="1" applyFont="1" applyFill="1" applyBorder="1" applyAlignment="1">
      <alignment horizontal="center" vertical="center" wrapText="1"/>
    </xf>
    <xf numFmtId="203" fontId="27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67" xfId="0" applyFont="1" applyFill="1" applyBorder="1" applyAlignment="1" applyProtection="1">
      <alignment vertical="center" wrapText="1"/>
      <protection locked="0"/>
    </xf>
    <xf numFmtId="0" fontId="24" fillId="0" borderId="67" xfId="0" applyFont="1" applyFill="1" applyBorder="1" applyAlignment="1">
      <alignment vertical="center" wrapText="1"/>
    </xf>
    <xf numFmtId="0" fontId="27" fillId="35" borderId="65" xfId="0" applyFont="1" applyFill="1" applyBorder="1" applyAlignment="1">
      <alignment vertical="center" wrapText="1"/>
    </xf>
    <xf numFmtId="1" fontId="2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43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33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58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44" xfId="0" applyNumberFormat="1" applyFont="1" applyFill="1" applyBorder="1" applyAlignment="1">
      <alignment horizontal="center" vertical="center" wrapText="1"/>
    </xf>
    <xf numFmtId="1" fontId="27" fillId="35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59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59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67" xfId="0" applyFont="1" applyFill="1" applyBorder="1" applyAlignment="1">
      <alignment vertical="center" wrapText="1"/>
    </xf>
    <xf numFmtId="1" fontId="33" fillId="35" borderId="57" xfId="0" applyNumberFormat="1" applyFont="1" applyFill="1" applyBorder="1" applyAlignment="1">
      <alignment horizontal="center" vertical="center" wrapText="1"/>
    </xf>
    <xf numFmtId="0" fontId="27" fillId="35" borderId="67" xfId="0" applyFont="1" applyFill="1" applyBorder="1" applyAlignment="1" applyProtection="1">
      <alignment vertical="center" wrapText="1"/>
      <protection locked="0"/>
    </xf>
    <xf numFmtId="1" fontId="23" fillId="35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>
      <alignment horizontal="center" vertical="center" wrapText="1"/>
    </xf>
    <xf numFmtId="0" fontId="23" fillId="0" borderId="90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wrapText="1"/>
    </xf>
    <xf numFmtId="0" fontId="23" fillId="0" borderId="93" xfId="0" applyFont="1" applyFill="1" applyBorder="1" applyAlignment="1">
      <alignment horizontal="center" vertical="center" textRotation="90" wrapText="1"/>
    </xf>
    <xf numFmtId="0" fontId="23" fillId="0" borderId="84" xfId="0" applyFont="1" applyFill="1" applyBorder="1" applyAlignment="1">
      <alignment horizontal="center" vertical="center" textRotation="90" wrapText="1"/>
    </xf>
    <xf numFmtId="0" fontId="23" fillId="0" borderId="85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vertical="top" wrapText="1"/>
    </xf>
    <xf numFmtId="0" fontId="27" fillId="0" borderId="31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0" xfId="0" applyFont="1" applyFill="1" applyAlignment="1">
      <alignment horizontal="center" vertical="top" wrapText="1"/>
    </xf>
    <xf numFmtId="0" fontId="23" fillId="0" borderId="94" xfId="0" applyFont="1" applyFill="1" applyBorder="1" applyAlignment="1">
      <alignment horizontal="center" vertical="center" textRotation="90" wrapText="1"/>
    </xf>
    <xf numFmtId="49" fontId="27" fillId="0" borderId="79" xfId="0" applyNumberFormat="1" applyFont="1" applyFill="1" applyBorder="1" applyAlignment="1">
      <alignment horizontal="center" vertical="center" wrapText="1"/>
    </xf>
    <xf numFmtId="49" fontId="27" fillId="0" borderId="77" xfId="0" applyNumberFormat="1" applyFont="1" applyFill="1" applyBorder="1" applyAlignment="1">
      <alignment horizontal="center" vertical="center" wrapText="1"/>
    </xf>
    <xf numFmtId="49" fontId="27" fillId="0" borderId="95" xfId="0" applyNumberFormat="1" applyFont="1" applyFill="1" applyBorder="1" applyAlignment="1">
      <alignment horizontal="center" vertical="center" wrapText="1"/>
    </xf>
    <xf numFmtId="49" fontId="27" fillId="0" borderId="96" xfId="0" applyNumberFormat="1" applyFont="1" applyFill="1" applyBorder="1" applyAlignment="1">
      <alignment horizontal="center" vertical="center" wrapText="1"/>
    </xf>
    <xf numFmtId="49" fontId="27" fillId="0" borderId="9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98" xfId="0" applyFont="1" applyFill="1" applyBorder="1" applyAlignment="1">
      <alignment horizontal="center" vertical="center" textRotation="90" wrapText="1"/>
    </xf>
    <xf numFmtId="0" fontId="25" fillId="0" borderId="0" xfId="0" applyFont="1" applyFill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60" xfId="0" applyFont="1" applyFill="1" applyBorder="1" applyAlignment="1" applyProtection="1">
      <alignment horizontal="center" vertical="center" wrapText="1"/>
      <protection locked="0"/>
    </xf>
    <xf numFmtId="0" fontId="27" fillId="0" borderId="57" xfId="0" applyFont="1" applyFill="1" applyBorder="1" applyAlignment="1" applyProtection="1">
      <alignment horizontal="center" vertical="center" wrapText="1"/>
      <protection locked="0"/>
    </xf>
    <xf numFmtId="0" fontId="27" fillId="0" borderId="59" xfId="0" applyFont="1" applyFill="1" applyBorder="1" applyAlignment="1" applyProtection="1">
      <alignment horizontal="center" vertical="center" wrapText="1"/>
      <protection locked="0"/>
    </xf>
    <xf numFmtId="0" fontId="27" fillId="0" borderId="9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wrapText="1"/>
    </xf>
    <xf numFmtId="1" fontId="24" fillId="0" borderId="18" xfId="0" applyNumberFormat="1" applyFont="1" applyFill="1" applyBorder="1" applyAlignment="1">
      <alignment horizontal="center" vertical="center" textRotation="90" wrapText="1"/>
    </xf>
    <xf numFmtId="1" fontId="23" fillId="35" borderId="6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7" xfId="0" applyNumberFormat="1" applyFont="1" applyFill="1" applyBorder="1" applyAlignment="1">
      <alignment horizontal="center" vertical="center" wrapText="1"/>
    </xf>
    <xf numFmtId="1" fontId="23" fillId="0" borderId="99" xfId="0" applyNumberFormat="1" applyFont="1" applyFill="1" applyBorder="1" applyAlignment="1">
      <alignment horizontal="center" vertical="center" wrapText="1"/>
    </xf>
    <xf numFmtId="1" fontId="23" fillId="0" borderId="89" xfId="0" applyNumberFormat="1" applyFont="1" applyFill="1" applyBorder="1" applyAlignment="1">
      <alignment horizontal="center" vertical="center" wrapText="1"/>
    </xf>
    <xf numFmtId="1" fontId="23" fillId="0" borderId="100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1" fontId="27" fillId="0" borderId="49" xfId="0" applyNumberFormat="1" applyFont="1" applyFill="1" applyBorder="1" applyAlignment="1">
      <alignment horizontal="center" vertical="center" wrapText="1"/>
    </xf>
    <xf numFmtId="0" fontId="27" fillId="0" borderId="99" xfId="0" applyFont="1" applyFill="1" applyBorder="1" applyAlignment="1">
      <alignment horizontal="center" vertical="center" wrapText="1"/>
    </xf>
    <xf numFmtId="0" fontId="33" fillId="0" borderId="99" xfId="0" applyFont="1" applyFill="1" applyBorder="1" applyAlignment="1">
      <alignment horizontal="center" vertical="center" wrapText="1"/>
    </xf>
    <xf numFmtId="1" fontId="32" fillId="0" borderId="87" xfId="0" applyNumberFormat="1" applyFont="1" applyFill="1" applyBorder="1" applyAlignment="1">
      <alignment horizontal="center" vertical="center" wrapText="1"/>
    </xf>
    <xf numFmtId="1" fontId="32" fillId="0" borderId="49" xfId="0" applyNumberFormat="1" applyFont="1" applyFill="1" applyBorder="1" applyAlignment="1">
      <alignment horizontal="center" vertical="center" wrapText="1"/>
    </xf>
    <xf numFmtId="1" fontId="23" fillId="0" borderId="83" xfId="0" applyNumberFormat="1" applyFont="1" applyFill="1" applyBorder="1" applyAlignment="1">
      <alignment horizontal="center" vertical="center" wrapText="1"/>
    </xf>
    <xf numFmtId="49" fontId="28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101" xfId="0" applyFont="1" applyFill="1" applyBorder="1" applyAlignment="1">
      <alignment vertical="center" wrapText="1"/>
    </xf>
    <xf numFmtId="1" fontId="23" fillId="35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68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5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0" xfId="0" applyFont="1" applyFill="1" applyBorder="1" applyAlignment="1">
      <alignment horizontal="center" vertical="center" wrapText="1"/>
    </xf>
    <xf numFmtId="1" fontId="23" fillId="0" borderId="80" xfId="0" applyNumberFormat="1" applyFont="1" applyFill="1" applyBorder="1" applyAlignment="1">
      <alignment horizontal="center" vertical="center" wrapText="1"/>
    </xf>
    <xf numFmtId="1" fontId="33" fillId="0" borderId="80" xfId="0" applyNumberFormat="1" applyFont="1" applyFill="1" applyBorder="1" applyAlignment="1">
      <alignment horizontal="center" vertical="center" wrapText="1"/>
    </xf>
    <xf numFmtId="1" fontId="27" fillId="0" borderId="80" xfId="0" applyNumberFormat="1" applyFont="1" applyFill="1" applyBorder="1" applyAlignment="1">
      <alignment horizontal="center" vertical="center" wrapText="1"/>
    </xf>
    <xf numFmtId="1" fontId="27" fillId="0" borderId="85" xfId="0" applyNumberFormat="1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vertical="center" wrapText="1"/>
    </xf>
    <xf numFmtId="0" fontId="25" fillId="0" borderId="91" xfId="0" applyFont="1" applyFill="1" applyBorder="1" applyAlignment="1">
      <alignment vertical="center" wrapText="1"/>
    </xf>
    <xf numFmtId="1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21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33" fillId="35" borderId="2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68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9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1" xfId="0" applyFont="1" applyFill="1" applyBorder="1" applyAlignment="1">
      <alignment vertical="center" wrapText="1"/>
    </xf>
    <xf numFmtId="1" fontId="36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9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27" fillId="0" borderId="102" xfId="0" applyFont="1" applyFill="1" applyBorder="1" applyAlignment="1">
      <alignment vertical="center" wrapText="1"/>
    </xf>
    <xf numFmtId="0" fontId="25" fillId="0" borderId="102" xfId="0" applyFont="1" applyFill="1" applyBorder="1" applyAlignment="1">
      <alignment vertical="center" wrapText="1"/>
    </xf>
    <xf numFmtId="1" fontId="24" fillId="0" borderId="103" xfId="0" applyNumberFormat="1" applyFont="1" applyFill="1" applyBorder="1" applyAlignment="1">
      <alignment horizontal="center" vertical="center" textRotation="90" wrapText="1"/>
    </xf>
    <xf numFmtId="1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35" borderId="27" xfId="0" applyNumberFormat="1" applyFont="1" applyFill="1" applyBorder="1" applyAlignment="1" applyProtection="1">
      <alignment horizontal="center" vertical="center" wrapText="1"/>
      <protection locked="0"/>
    </xf>
    <xf numFmtId="1" fontId="23" fillId="35" borderId="3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8" xfId="0" applyNumberFormat="1" applyFont="1" applyFill="1" applyBorder="1" applyAlignment="1">
      <alignment horizontal="center" vertical="center" wrapText="1"/>
    </xf>
    <xf numFmtId="1" fontId="27" fillId="0" borderId="50" xfId="0" applyNumberFormat="1" applyFont="1" applyFill="1" applyBorder="1" applyAlignment="1">
      <alignment horizontal="center" vertical="center" wrapText="1"/>
    </xf>
    <xf numFmtId="1" fontId="27" fillId="35" borderId="68" xfId="0" applyNumberFormat="1" applyFont="1" applyFill="1" applyBorder="1" applyAlignment="1">
      <alignment horizontal="center" vertical="center" wrapText="1"/>
    </xf>
    <xf numFmtId="1" fontId="23" fillId="0" borderId="85" xfId="0" applyNumberFormat="1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3" fillId="0" borderId="99" xfId="0" applyFont="1" applyFill="1" applyBorder="1" applyAlignment="1">
      <alignment horizontal="center" vertical="center" wrapText="1"/>
    </xf>
    <xf numFmtId="1" fontId="23" fillId="0" borderId="10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2" xfId="0" applyFont="1" applyFill="1" applyBorder="1" applyAlignment="1">
      <alignment vertical="center" wrapText="1"/>
    </xf>
    <xf numFmtId="0" fontId="35" fillId="0" borderId="102" xfId="0" applyFont="1" applyFill="1" applyBorder="1" applyAlignment="1">
      <alignment vertical="center" wrapText="1"/>
    </xf>
    <xf numFmtId="1" fontId="23" fillId="0" borderId="105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textRotation="90" wrapText="1"/>
    </xf>
    <xf numFmtId="1" fontId="23" fillId="0" borderId="106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10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1" fontId="40" fillId="0" borderId="59" xfId="0" applyNumberFormat="1" applyFont="1" applyFill="1" applyBorder="1" applyAlignment="1">
      <alignment horizontal="center" vertical="center" textRotation="90" wrapText="1"/>
    </xf>
    <xf numFmtId="1" fontId="40" fillId="0" borderId="108" xfId="0" applyNumberFormat="1" applyFont="1" applyFill="1" applyBorder="1" applyAlignment="1">
      <alignment horizontal="center" vertical="center" textRotation="90" wrapText="1"/>
    </xf>
    <xf numFmtId="1" fontId="27" fillId="0" borderId="92" xfId="0" applyNumberFormat="1" applyFont="1" applyFill="1" applyBorder="1" applyAlignment="1">
      <alignment horizontal="center" vertical="center" wrapText="1"/>
    </xf>
    <xf numFmtId="1" fontId="27" fillId="0" borderId="109" xfId="0" applyNumberFormat="1" applyFont="1" applyFill="1" applyBorder="1" applyAlignment="1">
      <alignment horizontal="center" vertical="center" wrapText="1"/>
    </xf>
    <xf numFmtId="0" fontId="32" fillId="0" borderId="110" xfId="0" applyFont="1" applyFill="1" applyBorder="1" applyAlignment="1">
      <alignment horizontal="center" vertical="center" wrapText="1"/>
    </xf>
    <xf numFmtId="0" fontId="32" fillId="0" borderId="96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textRotation="90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108" xfId="0" applyFont="1" applyFill="1" applyBorder="1" applyAlignment="1">
      <alignment horizontal="center" vertical="center" textRotation="90" wrapText="1"/>
    </xf>
    <xf numFmtId="0" fontId="36" fillId="0" borderId="57" xfId="0" applyFont="1" applyFill="1" applyBorder="1" applyAlignment="1">
      <alignment horizontal="center" vertical="center" textRotation="90" wrapText="1"/>
    </xf>
    <xf numFmtId="0" fontId="36" fillId="0" borderId="11" xfId="0" applyFont="1" applyFill="1" applyBorder="1" applyAlignment="1">
      <alignment horizontal="center" vertical="center" textRotation="90" wrapText="1"/>
    </xf>
    <xf numFmtId="0" fontId="36" fillId="0" borderId="17" xfId="0" applyFont="1" applyFill="1" applyBorder="1" applyAlignment="1">
      <alignment horizontal="center" vertical="center" textRotation="90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27" fillId="0" borderId="68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64" xfId="0" applyFont="1" applyFill="1" applyBorder="1" applyAlignment="1">
      <alignment horizontal="center" vertical="center" textRotation="90" wrapText="1"/>
    </xf>
    <xf numFmtId="0" fontId="27" fillId="0" borderId="113" xfId="0" applyFont="1" applyFill="1" applyBorder="1" applyAlignment="1">
      <alignment horizontal="center" vertical="center" textRotation="90" wrapText="1"/>
    </xf>
    <xf numFmtId="0" fontId="27" fillId="0" borderId="63" xfId="0" applyFont="1" applyFill="1" applyBorder="1" applyAlignment="1">
      <alignment horizontal="center" vertical="center" textRotation="90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1" fontId="23" fillId="0" borderId="92" xfId="0" applyNumberFormat="1" applyFont="1" applyFill="1" applyBorder="1" applyAlignment="1">
      <alignment horizontal="center" vertical="center" wrapText="1"/>
    </xf>
    <xf numFmtId="1" fontId="23" fillId="0" borderId="114" xfId="0" applyNumberFormat="1" applyFont="1" applyFill="1" applyBorder="1" applyAlignment="1">
      <alignment horizontal="center" vertical="center" wrapText="1"/>
    </xf>
    <xf numFmtId="196" fontId="24" fillId="0" borderId="49" xfId="0" applyNumberFormat="1" applyFont="1" applyFill="1" applyBorder="1" applyAlignment="1">
      <alignment horizontal="left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0" borderId="49" xfId="0" applyNumberFormat="1" applyFont="1" applyFill="1" applyBorder="1" applyAlignment="1">
      <alignment horizontal="center" vertical="center" wrapText="1"/>
    </xf>
    <xf numFmtId="0" fontId="26" fillId="0" borderId="115" xfId="0" applyFont="1" applyFill="1" applyBorder="1" applyAlignment="1">
      <alignment horizontal="center" vertical="center" wrapText="1"/>
    </xf>
    <xf numFmtId="0" fontId="26" fillId="0" borderId="116" xfId="0" applyFont="1" applyFill="1" applyBorder="1" applyAlignment="1">
      <alignment horizontal="center" vertical="center" wrapText="1"/>
    </xf>
    <xf numFmtId="0" fontId="26" fillId="0" borderId="104" xfId="0" applyFont="1" applyFill="1" applyBorder="1" applyAlignment="1">
      <alignment horizontal="center" vertical="center" wrapText="1"/>
    </xf>
    <xf numFmtId="0" fontId="30" fillId="0" borderId="115" xfId="0" applyFont="1" applyFill="1" applyBorder="1" applyAlignment="1">
      <alignment horizontal="center" vertical="center" wrapText="1"/>
    </xf>
    <xf numFmtId="0" fontId="30" fillId="0" borderId="104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wrapText="1"/>
    </xf>
    <xf numFmtId="0" fontId="23" fillId="0" borderId="116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horizontal="center" vertical="center" wrapText="1"/>
    </xf>
    <xf numFmtId="1" fontId="36" fillId="0" borderId="49" xfId="0" applyNumberFormat="1" applyFont="1" applyFill="1" applyBorder="1" applyAlignment="1">
      <alignment horizontal="center" vertical="center" wrapText="1"/>
    </xf>
    <xf numFmtId="1" fontId="23" fillId="0" borderId="117" xfId="0" applyNumberFormat="1" applyFont="1" applyFill="1" applyBorder="1" applyAlignment="1">
      <alignment horizontal="center" vertical="center" wrapText="1"/>
    </xf>
    <xf numFmtId="1" fontId="23" fillId="0" borderId="118" xfId="0" applyNumberFormat="1" applyFont="1" applyFill="1" applyBorder="1" applyAlignment="1">
      <alignment horizontal="center" vertical="center" wrapText="1"/>
    </xf>
    <xf numFmtId="1" fontId="23" fillId="0" borderId="119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top" wrapText="1"/>
    </xf>
    <xf numFmtId="0" fontId="29" fillId="0" borderId="31" xfId="0" applyFont="1" applyBorder="1" applyAlignment="1">
      <alignment vertical="center" wrapText="1"/>
    </xf>
    <xf numFmtId="196" fontId="33" fillId="0" borderId="49" xfId="0" applyNumberFormat="1" applyFont="1" applyFill="1" applyBorder="1" applyAlignment="1">
      <alignment horizontal="left" vertical="center" wrapText="1"/>
    </xf>
    <xf numFmtId="1" fontId="36" fillId="0" borderId="49" xfId="0" applyNumberFormat="1" applyFont="1" applyFill="1" applyBorder="1" applyAlignment="1">
      <alignment horizontal="right" vertical="center" wrapText="1"/>
    </xf>
    <xf numFmtId="1" fontId="27" fillId="0" borderId="115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23" fillId="0" borderId="115" xfId="0" applyNumberFormat="1" applyFont="1" applyFill="1" applyBorder="1" applyAlignment="1">
      <alignment horizontal="center" vertical="center" wrapText="1"/>
    </xf>
    <xf numFmtId="1" fontId="3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20" xfId="0" applyFont="1" applyFill="1" applyBorder="1" applyAlignment="1">
      <alignment horizontal="center" vertical="center" wrapText="1"/>
    </xf>
    <xf numFmtId="0" fontId="32" fillId="0" borderId="121" xfId="0" applyFont="1" applyFill="1" applyBorder="1" applyAlignment="1">
      <alignment horizontal="center" vertical="center" wrapText="1"/>
    </xf>
    <xf numFmtId="0" fontId="32" fillId="0" borderId="115" xfId="0" applyFont="1" applyFill="1" applyBorder="1" applyAlignment="1">
      <alignment horizontal="center" vertical="center" wrapText="1"/>
    </xf>
    <xf numFmtId="0" fontId="32" fillId="0" borderId="116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92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textRotation="90" wrapText="1"/>
    </xf>
    <xf numFmtId="0" fontId="27" fillId="0" borderId="108" xfId="0" applyFont="1" applyFill="1" applyBorder="1" applyAlignment="1">
      <alignment horizontal="center" vertical="center" textRotation="90" wrapText="1"/>
    </xf>
    <xf numFmtId="1" fontId="33" fillId="0" borderId="92" xfId="0" applyNumberFormat="1" applyFont="1" applyFill="1" applyBorder="1" applyAlignment="1">
      <alignment horizontal="center" vertical="center" wrapText="1"/>
    </xf>
    <xf numFmtId="1" fontId="33" fillId="0" borderId="114" xfId="0" applyNumberFormat="1" applyFont="1" applyFill="1" applyBorder="1" applyAlignment="1">
      <alignment horizontal="center" vertical="center" wrapText="1"/>
    </xf>
    <xf numFmtId="1" fontId="23" fillId="0" borderId="122" xfId="0" applyNumberFormat="1" applyFont="1" applyFill="1" applyBorder="1" applyAlignment="1">
      <alignment horizontal="center" vertical="center" wrapText="1"/>
    </xf>
    <xf numFmtId="1" fontId="23" fillId="0" borderId="12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11" xfId="0" applyFont="1" applyFill="1" applyBorder="1" applyAlignment="1">
      <alignment horizontal="center" vertical="center" textRotation="90" wrapText="1"/>
    </xf>
    <xf numFmtId="0" fontId="27" fillId="0" borderId="98" xfId="0" applyFont="1" applyFill="1" applyBorder="1" applyAlignment="1">
      <alignment horizontal="center" vertical="center" textRotation="90" wrapText="1"/>
    </xf>
    <xf numFmtId="0" fontId="27" fillId="0" borderId="124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textRotation="90" wrapText="1"/>
    </xf>
    <xf numFmtId="0" fontId="23" fillId="0" borderId="113" xfId="0" applyFont="1" applyFill="1" applyBorder="1" applyAlignment="1">
      <alignment horizontal="center" vertical="center" textRotation="90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7" fillId="0" borderId="10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125" xfId="0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125" xfId="0" applyNumberFormat="1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1" fontId="23" fillId="0" borderId="10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7" fillId="0" borderId="126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31" fillId="0" borderId="28" xfId="0" applyFont="1" applyFill="1" applyBorder="1" applyAlignment="1">
      <alignment horizontal="center" wrapText="1"/>
    </xf>
    <xf numFmtId="0" fontId="25" fillId="0" borderId="12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  <xf numFmtId="0" fontId="23" fillId="0" borderId="31" xfId="0" applyFont="1" applyFill="1" applyBorder="1" applyAlignment="1">
      <alignment horizontal="left"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wrapText="1"/>
    </xf>
    <xf numFmtId="0" fontId="31" fillId="0" borderId="31" xfId="0" applyFont="1" applyFill="1" applyBorder="1" applyAlignment="1">
      <alignment horizontal="center" wrapText="1"/>
    </xf>
    <xf numFmtId="0" fontId="23" fillId="0" borderId="31" xfId="0" applyFont="1" applyFill="1" applyBorder="1" applyAlignment="1">
      <alignment/>
    </xf>
    <xf numFmtId="0" fontId="27" fillId="0" borderId="68" xfId="0" applyFont="1" applyFill="1" applyBorder="1" applyAlignment="1">
      <alignment horizontal="center" vertical="center" wrapText="1"/>
    </xf>
    <xf numFmtId="0" fontId="27" fillId="0" borderId="128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27" fillId="0" borderId="129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5" fillId="0" borderId="127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3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0" fontId="23" fillId="0" borderId="102" xfId="0" applyFont="1" applyFill="1" applyBorder="1" applyAlignment="1">
      <alignment horizontal="center" vertical="center" textRotation="90" wrapText="1"/>
    </xf>
    <xf numFmtId="0" fontId="23" fillId="0" borderId="94" xfId="0" applyFont="1" applyFill="1" applyBorder="1" applyAlignment="1">
      <alignment horizontal="center" vertical="center" textRotation="90" wrapText="1"/>
    </xf>
    <xf numFmtId="0" fontId="23" fillId="0" borderId="131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32" xfId="0" applyFont="1" applyFill="1" applyBorder="1" applyAlignment="1">
      <alignment horizontal="center" vertical="center" wrapText="1"/>
    </xf>
    <xf numFmtId="0" fontId="23" fillId="0" borderId="132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center" vertical="center" textRotation="90" wrapText="1"/>
    </xf>
    <xf numFmtId="0" fontId="23" fillId="0" borderId="84" xfId="0" applyFont="1" applyFill="1" applyBorder="1" applyAlignment="1">
      <alignment horizontal="center" vertical="center" textRotation="90" wrapText="1"/>
    </xf>
    <xf numFmtId="0" fontId="23" fillId="0" borderId="85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textRotation="90" wrapText="1"/>
    </xf>
    <xf numFmtId="0" fontId="23" fillId="0" borderId="104" xfId="0" applyFont="1" applyFill="1" applyBorder="1" applyAlignment="1">
      <alignment horizontal="center" vertical="center" textRotation="90" wrapText="1"/>
    </xf>
    <xf numFmtId="0" fontId="27" fillId="0" borderId="41" xfId="0" applyFont="1" applyFill="1" applyBorder="1" applyAlignment="1">
      <alignment horizontal="center" vertical="center" wrapText="1"/>
    </xf>
    <xf numFmtId="0" fontId="23" fillId="0" borderId="85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11" xfId="53" applyFont="1" applyFill="1" applyBorder="1" applyAlignment="1" applyProtection="1">
      <alignment vertical="center" wrapText="1"/>
      <protection hidden="1" locked="0"/>
    </xf>
    <xf numFmtId="0" fontId="27" fillId="0" borderId="91" xfId="53" applyFont="1" applyFill="1" applyBorder="1" applyAlignment="1" applyProtection="1">
      <alignment vertical="center" wrapText="1"/>
      <protection hidden="1" locked="0"/>
    </xf>
    <xf numFmtId="0" fontId="27" fillId="0" borderId="51" xfId="53" applyFont="1" applyFill="1" applyBorder="1" applyAlignment="1" applyProtection="1">
      <alignment vertical="center" wrapText="1"/>
      <protection hidden="1" locked="0"/>
    </xf>
    <xf numFmtId="0" fontId="27" fillId="0" borderId="38" xfId="53" applyFont="1" applyFill="1" applyBorder="1" applyAlignment="1" applyProtection="1">
      <alignment vertical="center" wrapText="1"/>
      <protection hidden="1" locked="0"/>
    </xf>
    <xf numFmtId="0" fontId="27" fillId="0" borderId="31" xfId="53" applyFont="1" applyFill="1" applyBorder="1" applyAlignment="1" applyProtection="1">
      <alignment vertical="center" wrapText="1"/>
      <protection hidden="1" locked="0"/>
    </xf>
    <xf numFmtId="0" fontId="27" fillId="0" borderId="13" xfId="53" applyFont="1" applyFill="1" applyBorder="1" applyAlignment="1" applyProtection="1">
      <alignment vertical="center" wrapText="1"/>
      <protection hidden="1" locked="0"/>
    </xf>
    <xf numFmtId="0" fontId="27" fillId="0" borderId="130" xfId="0" applyFont="1" applyFill="1" applyBorder="1" applyAlignment="1" applyProtection="1">
      <alignment vertical="center" wrapText="1"/>
      <protection locked="0"/>
    </xf>
    <xf numFmtId="0" fontId="27" fillId="0" borderId="23" xfId="0" applyFont="1" applyFill="1" applyBorder="1" applyAlignment="1" applyProtection="1">
      <alignment vertical="center" wrapText="1"/>
      <protection locked="0"/>
    </xf>
    <xf numFmtId="0" fontId="27" fillId="0" borderId="125" xfId="0" applyFont="1" applyFill="1" applyBorder="1" applyAlignment="1" applyProtection="1">
      <alignment vertical="center" wrapText="1"/>
      <protection locked="0"/>
    </xf>
    <xf numFmtId="0" fontId="23" fillId="0" borderId="31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left" vertical="center" wrapText="1"/>
    </xf>
    <xf numFmtId="0" fontId="36" fillId="0" borderId="127" xfId="0" applyFont="1" applyFill="1" applyBorder="1" applyAlignment="1">
      <alignment horizontal="left" vertical="center" wrapText="1"/>
    </xf>
    <xf numFmtId="0" fontId="36" fillId="0" borderId="128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36" fillId="0" borderId="36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36" fillId="0" borderId="91" xfId="0" applyFont="1" applyFill="1" applyBorder="1" applyAlignment="1">
      <alignment horizontal="left" vertical="center" wrapText="1"/>
    </xf>
    <xf numFmtId="0" fontId="36" fillId="0" borderId="112" xfId="0" applyFont="1" applyFill="1" applyBorder="1" applyAlignment="1">
      <alignment horizontal="left" vertical="center" wrapText="1"/>
    </xf>
    <xf numFmtId="0" fontId="36" fillId="0" borderId="52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27" fillId="0" borderId="129" xfId="53" applyFont="1" applyFill="1" applyBorder="1" applyAlignment="1" applyProtection="1">
      <alignment vertical="center" wrapText="1"/>
      <protection hidden="1" locked="0"/>
    </xf>
    <xf numFmtId="0" fontId="27" fillId="0" borderId="127" xfId="53" applyFont="1" applyFill="1" applyBorder="1" applyAlignment="1" applyProtection="1">
      <alignment vertical="center" wrapText="1"/>
      <protection hidden="1" locked="0"/>
    </xf>
    <xf numFmtId="0" fontId="27" fillId="0" borderId="60" xfId="53" applyFont="1" applyFill="1" applyBorder="1" applyAlignment="1" applyProtection="1">
      <alignment vertical="center" wrapText="1"/>
      <protection hidden="1" locked="0"/>
    </xf>
    <xf numFmtId="0" fontId="27" fillId="0" borderId="98" xfId="53" applyFont="1" applyFill="1" applyBorder="1" applyAlignment="1" applyProtection="1">
      <alignment vertical="center" wrapText="1"/>
      <protection hidden="1" locked="0"/>
    </xf>
    <xf numFmtId="0" fontId="27" fillId="0" borderId="0" xfId="53" applyFont="1" applyFill="1" applyBorder="1" applyAlignment="1" applyProtection="1">
      <alignment vertical="center" wrapText="1"/>
      <protection hidden="1" locked="0"/>
    </xf>
    <xf numFmtId="0" fontId="27" fillId="0" borderId="12" xfId="53" applyFont="1" applyFill="1" applyBorder="1" applyAlignment="1" applyProtection="1">
      <alignment vertical="center" wrapText="1"/>
      <protection hidden="1" locked="0"/>
    </xf>
    <xf numFmtId="0" fontId="27" fillId="0" borderId="39" xfId="53" applyFont="1" applyFill="1" applyBorder="1" applyAlignment="1" applyProtection="1">
      <alignment vertical="center" wrapText="1"/>
      <protection hidden="1" locked="0"/>
    </xf>
    <xf numFmtId="0" fontId="27" fillId="0" borderId="28" xfId="53" applyFont="1" applyFill="1" applyBorder="1" applyAlignment="1" applyProtection="1">
      <alignment vertical="center" wrapText="1"/>
      <protection hidden="1" locked="0"/>
    </xf>
    <xf numFmtId="0" fontId="27" fillId="0" borderId="29" xfId="53" applyFont="1" applyFill="1" applyBorder="1" applyAlignment="1" applyProtection="1">
      <alignment vertical="center" wrapText="1"/>
      <protection hidden="1" locked="0"/>
    </xf>
    <xf numFmtId="0" fontId="27" fillId="0" borderId="106" xfId="0" applyFont="1" applyFill="1" applyBorder="1" applyAlignment="1">
      <alignment vertical="center" wrapText="1"/>
    </xf>
    <xf numFmtId="0" fontId="27" fillId="0" borderId="133" xfId="0" applyFont="1" applyFill="1" applyBorder="1" applyAlignment="1">
      <alignment vertical="center" wrapText="1"/>
    </xf>
    <xf numFmtId="0" fontId="27" fillId="0" borderId="134" xfId="0" applyFont="1" applyFill="1" applyBorder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135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109" xfId="0" applyFont="1" applyFill="1" applyBorder="1" applyAlignment="1" applyProtection="1">
      <alignment vertical="center" wrapText="1"/>
      <protection locked="0"/>
    </xf>
    <xf numFmtId="0" fontId="27" fillId="0" borderId="92" xfId="0" applyFont="1" applyFill="1" applyBorder="1" applyAlignment="1" applyProtection="1">
      <alignment vertical="center" wrapText="1"/>
      <protection locked="0"/>
    </xf>
    <xf numFmtId="0" fontId="27" fillId="0" borderId="114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wrapText="1"/>
    </xf>
    <xf numFmtId="0" fontId="4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460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150"/>
      <c r="O1" s="150"/>
      <c r="P1" s="150"/>
      <c r="Q1" s="151"/>
      <c r="R1" s="460"/>
      <c r="S1" s="460"/>
      <c r="T1" s="460"/>
      <c r="U1" s="460"/>
      <c r="V1" s="460"/>
      <c r="W1" s="460"/>
      <c r="X1" s="460"/>
      <c r="Y1" s="460"/>
      <c r="Z1" s="460"/>
      <c r="AA1" s="149"/>
      <c r="AB1" s="149"/>
      <c r="AC1" s="460"/>
      <c r="AD1" s="460"/>
      <c r="AE1" s="460"/>
      <c r="AF1" s="460"/>
      <c r="AG1" s="460"/>
      <c r="AH1" s="460"/>
      <c r="AI1" s="460"/>
      <c r="AJ1" s="460"/>
      <c r="AK1" s="460"/>
      <c r="AL1" s="149"/>
      <c r="AM1" s="155"/>
      <c r="AN1" s="460"/>
      <c r="AO1" s="460"/>
      <c r="AP1" s="460"/>
      <c r="AQ1" s="460"/>
      <c r="AR1" s="460"/>
      <c r="AS1" s="460"/>
      <c r="AT1" s="460"/>
      <c r="AU1" s="460"/>
      <c r="AV1" s="46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148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156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134"/>
      <c r="AY2" s="474" t="s">
        <v>156</v>
      </c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88"/>
    </row>
    <row r="3" spans="1:63" ht="18">
      <c r="A3" s="469" t="s">
        <v>228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89"/>
      <c r="Q3" s="89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140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140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470" t="s">
        <v>158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89"/>
      <c r="Q4" s="89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147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154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87"/>
      <c r="AY4" s="87"/>
      <c r="AZ4" s="87"/>
      <c r="BA4" s="87"/>
      <c r="BB4" s="475" t="s">
        <v>225</v>
      </c>
      <c r="BC4" s="476"/>
      <c r="BD4" s="476"/>
      <c r="BE4" s="476"/>
      <c r="BF4" s="476"/>
      <c r="BG4" s="476"/>
      <c r="BH4" s="476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77" t="s">
        <v>227</v>
      </c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46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66" t="s">
        <v>169</v>
      </c>
      <c r="L14" s="467"/>
      <c r="M14" s="467"/>
      <c r="N14" s="468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66" t="s">
        <v>174</v>
      </c>
      <c r="AG14" s="467"/>
      <c r="AH14" s="467"/>
      <c r="AI14" s="467"/>
      <c r="AJ14" s="468"/>
      <c r="AK14" s="466" t="s">
        <v>175</v>
      </c>
      <c r="AL14" s="467"/>
      <c r="AM14" s="467"/>
      <c r="AN14" s="163"/>
      <c r="AO14" s="160" t="s">
        <v>176</v>
      </c>
      <c r="AP14" s="96"/>
      <c r="AQ14" s="96"/>
      <c r="AR14" s="96"/>
      <c r="AS14" s="466" t="s">
        <v>177</v>
      </c>
      <c r="AT14" s="467"/>
      <c r="AU14" s="467"/>
      <c r="AV14" s="467"/>
      <c r="AW14" s="468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73" t="s">
        <v>185</v>
      </c>
      <c r="BI14" s="473" t="s">
        <v>186</v>
      </c>
      <c r="BJ14" s="473" t="s">
        <v>166</v>
      </c>
      <c r="BK14" s="88"/>
    </row>
    <row r="15" spans="1:63" ht="13.5">
      <c r="A15" s="46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64"/>
      <c r="BI15" s="464"/>
      <c r="BJ15" s="464"/>
      <c r="BK15" s="88"/>
    </row>
    <row r="16" spans="1:63" ht="13.5">
      <c r="A16" s="464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64"/>
      <c r="BI16" s="464"/>
      <c r="BJ16" s="464"/>
      <c r="BK16" s="88"/>
    </row>
    <row r="17" spans="1:63" ht="14.25" thickBot="1">
      <c r="A17" s="46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65"/>
      <c r="BI17" s="465"/>
      <c r="BJ17" s="46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460" t="s">
        <v>155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150"/>
      <c r="O1" s="150"/>
      <c r="P1" s="150"/>
      <c r="Q1" s="151"/>
      <c r="R1" s="460"/>
      <c r="S1" s="460"/>
      <c r="T1" s="460"/>
      <c r="U1" s="460"/>
      <c r="V1" s="460"/>
      <c r="W1" s="460"/>
      <c r="X1" s="460"/>
      <c r="Y1" s="460"/>
      <c r="Z1" s="460"/>
      <c r="AA1" s="149"/>
      <c r="AB1" s="149"/>
      <c r="AC1" s="460"/>
      <c r="AD1" s="460"/>
      <c r="AE1" s="460"/>
      <c r="AF1" s="460"/>
      <c r="AG1" s="460"/>
      <c r="AH1" s="460"/>
      <c r="AI1" s="460"/>
      <c r="AJ1" s="460"/>
      <c r="AK1" s="460"/>
      <c r="AL1" s="149"/>
      <c r="AM1" s="155"/>
      <c r="AN1" s="460"/>
      <c r="AO1" s="460"/>
      <c r="AP1" s="460"/>
      <c r="AQ1" s="460"/>
      <c r="AR1" s="460"/>
      <c r="AS1" s="460"/>
      <c r="AT1" s="460"/>
      <c r="AU1" s="460"/>
      <c r="AV1" s="460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148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156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134"/>
      <c r="AY2" s="474" t="s">
        <v>156</v>
      </c>
      <c r="AZ2" s="474"/>
      <c r="BA2" s="474"/>
      <c r="BB2" s="474"/>
      <c r="BC2" s="474"/>
      <c r="BD2" s="474"/>
      <c r="BE2" s="474"/>
      <c r="BF2" s="474"/>
      <c r="BG2" s="474"/>
      <c r="BH2" s="474"/>
      <c r="BI2" s="474"/>
      <c r="BJ2" s="474"/>
      <c r="BK2" s="88"/>
    </row>
    <row r="3" spans="1:63" ht="18">
      <c r="A3" s="469" t="s">
        <v>247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89"/>
      <c r="Q3" s="89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140"/>
      <c r="AC3" s="461"/>
      <c r="AD3" s="461"/>
      <c r="AE3" s="461"/>
      <c r="AF3" s="461"/>
      <c r="AG3" s="461"/>
      <c r="AH3" s="461"/>
      <c r="AI3" s="461"/>
      <c r="AJ3" s="461"/>
      <c r="AK3" s="461"/>
      <c r="AL3" s="461"/>
      <c r="AM3" s="140"/>
      <c r="AN3" s="461"/>
      <c r="AO3" s="461"/>
      <c r="AP3" s="461"/>
      <c r="AQ3" s="461"/>
      <c r="AR3" s="461"/>
      <c r="AS3" s="461"/>
      <c r="AT3" s="461"/>
      <c r="AU3" s="461"/>
      <c r="AV3" s="461"/>
      <c r="AW3" s="461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470" t="s">
        <v>158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89"/>
      <c r="Q4" s="89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147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154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87"/>
      <c r="AY4" s="87"/>
      <c r="AZ4" s="87"/>
      <c r="BA4" s="87"/>
      <c r="BB4" s="475" t="s">
        <v>225</v>
      </c>
      <c r="BC4" s="476"/>
      <c r="BD4" s="476"/>
      <c r="BE4" s="476"/>
      <c r="BF4" s="476"/>
      <c r="BG4" s="476"/>
      <c r="BH4" s="476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77" t="s">
        <v>227</v>
      </c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7"/>
      <c r="AJ9" s="477"/>
      <c r="AK9" s="477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463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66" t="s">
        <v>175</v>
      </c>
      <c r="AK14" s="467"/>
      <c r="AL14" s="467"/>
      <c r="AM14" s="467"/>
      <c r="AN14" s="468"/>
      <c r="AO14" s="96" t="s">
        <v>176</v>
      </c>
      <c r="AP14" s="96"/>
      <c r="AQ14" s="96"/>
      <c r="AR14" s="96"/>
      <c r="AS14" s="466" t="s">
        <v>177</v>
      </c>
      <c r="AT14" s="467"/>
      <c r="AU14" s="467"/>
      <c r="AV14" s="468"/>
      <c r="AW14" s="466" t="s">
        <v>178</v>
      </c>
      <c r="AX14" s="467"/>
      <c r="AY14" s="467"/>
      <c r="AZ14" s="467"/>
      <c r="BA14" s="468"/>
      <c r="BB14" s="96" t="s">
        <v>179</v>
      </c>
      <c r="BC14" s="473" t="s">
        <v>241</v>
      </c>
      <c r="BD14" s="473" t="s">
        <v>243</v>
      </c>
      <c r="BE14" s="473" t="s">
        <v>242</v>
      </c>
      <c r="BF14" s="480" t="s">
        <v>244</v>
      </c>
      <c r="BG14" s="473" t="s">
        <v>245</v>
      </c>
      <c r="BH14" s="473" t="s">
        <v>185</v>
      </c>
      <c r="BI14" s="473" t="s">
        <v>186</v>
      </c>
      <c r="BJ14" s="473" t="s">
        <v>166</v>
      </c>
      <c r="BK14" s="88"/>
    </row>
    <row r="15" spans="1:63" ht="13.5">
      <c r="A15" s="46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78"/>
      <c r="BD15" s="478"/>
      <c r="BE15" s="478"/>
      <c r="BF15" s="481"/>
      <c r="BG15" s="478"/>
      <c r="BH15" s="464"/>
      <c r="BI15" s="464"/>
      <c r="BJ15" s="464"/>
      <c r="BK15" s="88"/>
    </row>
    <row r="16" spans="1:63" ht="13.5">
      <c r="A16" s="46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78"/>
      <c r="BD16" s="478"/>
      <c r="BE16" s="478"/>
      <c r="BF16" s="481"/>
      <c r="BG16" s="478"/>
      <c r="BH16" s="464"/>
      <c r="BI16" s="464"/>
      <c r="BJ16" s="464"/>
      <c r="BK16" s="88"/>
    </row>
    <row r="17" spans="1:63" ht="15" customHeight="1" thickBot="1">
      <c r="A17" s="465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79"/>
      <c r="BD17" s="479"/>
      <c r="BE17" s="479"/>
      <c r="BF17" s="482"/>
      <c r="BG17" s="479"/>
      <c r="BH17" s="465"/>
      <c r="BI17" s="465"/>
      <c r="BJ17" s="465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Zeros="0" tabSelected="1" view="pageBreakPreview" zoomScale="59" zoomScaleNormal="75" zoomScaleSheetLayoutView="59" zoomScalePageLayoutView="0" workbookViewId="0" topLeftCell="A26">
      <selection activeCell="BD38" sqref="BD38"/>
    </sheetView>
  </sheetViews>
  <sheetFormatPr defaultColWidth="9.125" defaultRowHeight="12.75"/>
  <cols>
    <col min="1" max="1" width="8.375" style="198" customWidth="1"/>
    <col min="2" max="2" width="40.50390625" style="198" customWidth="1"/>
    <col min="3" max="3" width="4.625" style="228" customWidth="1"/>
    <col min="4" max="4" width="5.625" style="229" customWidth="1"/>
    <col min="5" max="6" width="4.625" style="228" customWidth="1"/>
    <col min="7" max="7" width="5.375" style="231" customWidth="1"/>
    <col min="8" max="8" width="6.125" style="231" customWidth="1"/>
    <col min="9" max="9" width="5.50390625" style="230" customWidth="1"/>
    <col min="10" max="10" width="7.125" style="231" customWidth="1"/>
    <col min="11" max="11" width="8.125" style="229" customWidth="1"/>
    <col min="12" max="12" width="6.875" style="229" customWidth="1"/>
    <col min="13" max="13" width="6.50390625" style="229" customWidth="1"/>
    <col min="14" max="14" width="6.125" style="229" customWidth="1"/>
    <col min="15" max="15" width="7.875" style="229" customWidth="1"/>
    <col min="16" max="16" width="5.50390625" style="236" customWidth="1"/>
    <col min="17" max="17" width="6.00390625" style="236" customWidth="1"/>
    <col min="18" max="18" width="5.375" style="236" customWidth="1"/>
    <col min="19" max="19" width="6.125" style="236" customWidth="1"/>
    <col min="20" max="20" width="5.50390625" style="237" customWidth="1"/>
    <col min="21" max="21" width="5.50390625" style="236" customWidth="1"/>
    <col min="22" max="22" width="6.00390625" style="236" customWidth="1"/>
    <col min="23" max="23" width="5.125" style="236" customWidth="1"/>
    <col min="24" max="24" width="6.125" style="236" customWidth="1"/>
    <col min="25" max="25" width="5.50390625" style="237" customWidth="1"/>
    <col min="26" max="26" width="5.50390625" style="236" customWidth="1"/>
    <col min="27" max="27" width="6.00390625" style="236" customWidth="1"/>
    <col min="28" max="28" width="5.875" style="236" customWidth="1"/>
    <col min="29" max="29" width="6.125" style="236" customWidth="1"/>
    <col min="30" max="30" width="5.50390625" style="237" customWidth="1"/>
    <col min="31" max="31" width="5.625" style="236" customWidth="1"/>
    <col min="32" max="32" width="6.00390625" style="236" customWidth="1"/>
    <col min="33" max="33" width="5.625" style="236" customWidth="1"/>
    <col min="34" max="34" width="6.125" style="236" customWidth="1"/>
    <col min="35" max="35" width="5.50390625" style="237" customWidth="1"/>
    <col min="36" max="36" width="5.50390625" style="236" customWidth="1"/>
    <col min="37" max="37" width="6.00390625" style="236" customWidth="1"/>
    <col min="38" max="38" width="5.125" style="236" customWidth="1"/>
    <col min="39" max="39" width="6.125" style="236" customWidth="1"/>
    <col min="40" max="40" width="5.50390625" style="237" customWidth="1"/>
    <col min="41" max="41" width="5.375" style="236" customWidth="1"/>
    <col min="42" max="42" width="6.00390625" style="236" customWidth="1"/>
    <col min="43" max="43" width="4.875" style="236" customWidth="1"/>
    <col min="44" max="44" width="6.125" style="236" customWidth="1"/>
    <col min="45" max="45" width="5.50390625" style="237" customWidth="1"/>
    <col min="46" max="46" width="3.875" style="236" customWidth="1"/>
    <col min="47" max="47" width="6.00390625" style="236" customWidth="1"/>
    <col min="48" max="48" width="3.875" style="236" customWidth="1"/>
    <col min="49" max="49" width="6.125" style="236" customWidth="1"/>
    <col min="50" max="50" width="5.50390625" style="237" customWidth="1"/>
    <col min="51" max="51" width="3.875" style="236" customWidth="1"/>
    <col min="52" max="52" width="6.00390625" style="236" customWidth="1"/>
    <col min="53" max="53" width="3.875" style="236" customWidth="1"/>
    <col min="54" max="54" width="6.125" style="236" customWidth="1"/>
    <col min="55" max="55" width="5.50390625" style="237" customWidth="1"/>
    <col min="56" max="56" width="6.625" style="198" customWidth="1"/>
    <col min="57" max="57" width="27.625" style="198" customWidth="1"/>
    <col min="58" max="58" width="4.375" style="198" customWidth="1"/>
    <col min="59" max="16384" width="9.125" style="198" customWidth="1"/>
  </cols>
  <sheetData>
    <row r="2" spans="1:117" ht="27" customHeight="1" thickBot="1">
      <c r="A2" s="555" t="s">
        <v>268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214"/>
      <c r="BE2" s="214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</row>
    <row r="3" spans="1:117" s="232" customFormat="1" ht="18" customHeight="1">
      <c r="A3" s="556" t="s">
        <v>317</v>
      </c>
      <c r="B3" s="559" t="s">
        <v>318</v>
      </c>
      <c r="C3" s="489" t="s">
        <v>261</v>
      </c>
      <c r="D3" s="490"/>
      <c r="E3" s="490"/>
      <c r="F3" s="490"/>
      <c r="G3" s="490"/>
      <c r="H3" s="491"/>
      <c r="I3" s="562" t="s">
        <v>279</v>
      </c>
      <c r="J3" s="565" t="s">
        <v>269</v>
      </c>
      <c r="K3" s="566"/>
      <c r="L3" s="566"/>
      <c r="M3" s="566"/>
      <c r="N3" s="566"/>
      <c r="O3" s="567"/>
      <c r="P3" s="568" t="s">
        <v>343</v>
      </c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9"/>
      <c r="BD3" s="214"/>
      <c r="BE3" s="214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</row>
    <row r="4" spans="1:117" s="232" customFormat="1" ht="18" customHeight="1">
      <c r="A4" s="557"/>
      <c r="B4" s="560"/>
      <c r="C4" s="492"/>
      <c r="D4" s="493"/>
      <c r="E4" s="493"/>
      <c r="F4" s="493"/>
      <c r="G4" s="493"/>
      <c r="H4" s="494"/>
      <c r="I4" s="563"/>
      <c r="J4" s="570" t="s">
        <v>319</v>
      </c>
      <c r="K4" s="546" t="s">
        <v>287</v>
      </c>
      <c r="L4" s="547"/>
      <c r="M4" s="547"/>
      <c r="N4" s="547"/>
      <c r="O4" s="548" t="s">
        <v>288</v>
      </c>
      <c r="P4" s="511" t="s">
        <v>275</v>
      </c>
      <c r="Q4" s="511"/>
      <c r="R4" s="511"/>
      <c r="S4" s="511"/>
      <c r="T4" s="511"/>
      <c r="U4" s="511"/>
      <c r="V4" s="511"/>
      <c r="W4" s="511"/>
      <c r="X4" s="511"/>
      <c r="Y4" s="512"/>
      <c r="Z4" s="511" t="s">
        <v>276</v>
      </c>
      <c r="AA4" s="511"/>
      <c r="AB4" s="511"/>
      <c r="AC4" s="511"/>
      <c r="AD4" s="511"/>
      <c r="AE4" s="511"/>
      <c r="AF4" s="511"/>
      <c r="AG4" s="511"/>
      <c r="AH4" s="511"/>
      <c r="AI4" s="511"/>
      <c r="AJ4" s="573" t="s">
        <v>277</v>
      </c>
      <c r="AK4" s="511"/>
      <c r="AL4" s="511"/>
      <c r="AM4" s="511"/>
      <c r="AN4" s="511"/>
      <c r="AO4" s="511"/>
      <c r="AP4" s="511"/>
      <c r="AQ4" s="511"/>
      <c r="AR4" s="511"/>
      <c r="AS4" s="512"/>
      <c r="AT4" s="534" t="s">
        <v>338</v>
      </c>
      <c r="AU4" s="535"/>
      <c r="AV4" s="535"/>
      <c r="AW4" s="535"/>
      <c r="AX4" s="535"/>
      <c r="AY4" s="535"/>
      <c r="AZ4" s="535"/>
      <c r="BA4" s="535"/>
      <c r="BB4" s="536"/>
      <c r="BC4" s="537"/>
      <c r="BD4" s="214"/>
      <c r="BE4" s="214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</row>
    <row r="5" spans="1:117" s="232" customFormat="1" ht="18" customHeight="1">
      <c r="A5" s="557"/>
      <c r="B5" s="560"/>
      <c r="C5" s="507" t="s">
        <v>283</v>
      </c>
      <c r="D5" s="502" t="s">
        <v>285</v>
      </c>
      <c r="E5" s="509" t="s">
        <v>284</v>
      </c>
      <c r="F5" s="510"/>
      <c r="G5" s="498" t="s">
        <v>342</v>
      </c>
      <c r="H5" s="495" t="s">
        <v>341</v>
      </c>
      <c r="I5" s="563"/>
      <c r="J5" s="571"/>
      <c r="K5" s="504" t="s">
        <v>286</v>
      </c>
      <c r="L5" s="515" t="s">
        <v>272</v>
      </c>
      <c r="M5" s="515"/>
      <c r="N5" s="515"/>
      <c r="O5" s="549"/>
      <c r="P5" s="551" t="s">
        <v>289</v>
      </c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1"/>
      <c r="AF5" s="551"/>
      <c r="AG5" s="551"/>
      <c r="AH5" s="551"/>
      <c r="AI5" s="551"/>
      <c r="AJ5" s="551"/>
      <c r="AK5" s="551"/>
      <c r="AL5" s="551"/>
      <c r="AM5" s="551"/>
      <c r="AN5" s="551"/>
      <c r="AO5" s="551"/>
      <c r="AP5" s="551"/>
      <c r="AQ5" s="551"/>
      <c r="AR5" s="551"/>
      <c r="AS5" s="551"/>
      <c r="AT5" s="551"/>
      <c r="AU5" s="551"/>
      <c r="AV5" s="551"/>
      <c r="AW5" s="551"/>
      <c r="AX5" s="551"/>
      <c r="AY5" s="551"/>
      <c r="AZ5" s="551"/>
      <c r="BA5" s="551"/>
      <c r="BB5" s="551"/>
      <c r="BC5" s="552"/>
      <c r="BD5" s="214"/>
      <c r="BE5" s="214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</row>
    <row r="6" spans="1:117" s="232" customFormat="1" ht="18" customHeight="1">
      <c r="A6" s="557"/>
      <c r="B6" s="560"/>
      <c r="C6" s="507"/>
      <c r="D6" s="502"/>
      <c r="E6" s="501" t="s">
        <v>270</v>
      </c>
      <c r="F6" s="504" t="s">
        <v>271</v>
      </c>
      <c r="G6" s="499"/>
      <c r="H6" s="496"/>
      <c r="I6" s="563"/>
      <c r="J6" s="571"/>
      <c r="K6" s="505"/>
      <c r="L6" s="501" t="s">
        <v>273</v>
      </c>
      <c r="M6" s="501" t="s">
        <v>320</v>
      </c>
      <c r="N6" s="501" t="s">
        <v>274</v>
      </c>
      <c r="O6" s="549"/>
      <c r="P6" s="511">
        <v>1</v>
      </c>
      <c r="Q6" s="511"/>
      <c r="R6" s="511"/>
      <c r="S6" s="511"/>
      <c r="T6" s="511"/>
      <c r="U6" s="526">
        <v>2</v>
      </c>
      <c r="V6" s="527"/>
      <c r="W6" s="527"/>
      <c r="X6" s="527"/>
      <c r="Y6" s="528"/>
      <c r="Z6" s="553">
        <v>3</v>
      </c>
      <c r="AA6" s="527"/>
      <c r="AB6" s="527"/>
      <c r="AC6" s="554"/>
      <c r="AD6" s="528"/>
      <c r="AE6" s="511">
        <v>4</v>
      </c>
      <c r="AF6" s="511"/>
      <c r="AG6" s="511"/>
      <c r="AH6" s="511"/>
      <c r="AI6" s="511"/>
      <c r="AJ6" s="573">
        <v>5</v>
      </c>
      <c r="AK6" s="511"/>
      <c r="AL6" s="511"/>
      <c r="AM6" s="511"/>
      <c r="AN6" s="511"/>
      <c r="AO6" s="526">
        <v>6</v>
      </c>
      <c r="AP6" s="527"/>
      <c r="AQ6" s="527"/>
      <c r="AR6" s="527"/>
      <c r="AS6" s="528"/>
      <c r="AT6" s="553">
        <v>7</v>
      </c>
      <c r="AU6" s="527"/>
      <c r="AV6" s="527"/>
      <c r="AW6" s="554"/>
      <c r="AX6" s="528"/>
      <c r="AY6" s="534">
        <v>8</v>
      </c>
      <c r="AZ6" s="535"/>
      <c r="BA6" s="535"/>
      <c r="BB6" s="536"/>
      <c r="BC6" s="537"/>
      <c r="BD6" s="214"/>
      <c r="BE6" s="214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</row>
    <row r="7" spans="1:117" s="232" customFormat="1" ht="18" customHeight="1">
      <c r="A7" s="557"/>
      <c r="B7" s="560"/>
      <c r="C7" s="507"/>
      <c r="D7" s="502"/>
      <c r="E7" s="502"/>
      <c r="F7" s="505"/>
      <c r="G7" s="499"/>
      <c r="H7" s="496"/>
      <c r="I7" s="563"/>
      <c r="J7" s="571"/>
      <c r="K7" s="505"/>
      <c r="L7" s="502"/>
      <c r="M7" s="502"/>
      <c r="N7" s="502"/>
      <c r="O7" s="549"/>
      <c r="P7" s="485" t="s">
        <v>306</v>
      </c>
      <c r="Q7" s="485"/>
      <c r="R7" s="485"/>
      <c r="S7" s="485"/>
      <c r="T7" s="483" t="s">
        <v>321</v>
      </c>
      <c r="U7" s="486" t="s">
        <v>306</v>
      </c>
      <c r="V7" s="485"/>
      <c r="W7" s="485"/>
      <c r="X7" s="485"/>
      <c r="Y7" s="483" t="s">
        <v>321</v>
      </c>
      <c r="Z7" s="485" t="s">
        <v>306</v>
      </c>
      <c r="AA7" s="485"/>
      <c r="AB7" s="485"/>
      <c r="AC7" s="485"/>
      <c r="AD7" s="483" t="s">
        <v>321</v>
      </c>
      <c r="AE7" s="486" t="s">
        <v>306</v>
      </c>
      <c r="AF7" s="485"/>
      <c r="AG7" s="485"/>
      <c r="AH7" s="485"/>
      <c r="AI7" s="483" t="s">
        <v>321</v>
      </c>
      <c r="AJ7" s="485" t="s">
        <v>306</v>
      </c>
      <c r="AK7" s="485"/>
      <c r="AL7" s="485"/>
      <c r="AM7" s="485"/>
      <c r="AN7" s="483" t="s">
        <v>321</v>
      </c>
      <c r="AO7" s="486" t="s">
        <v>306</v>
      </c>
      <c r="AP7" s="485"/>
      <c r="AQ7" s="485"/>
      <c r="AR7" s="485"/>
      <c r="AS7" s="483" t="s">
        <v>321</v>
      </c>
      <c r="AT7" s="485" t="s">
        <v>306</v>
      </c>
      <c r="AU7" s="485"/>
      <c r="AV7" s="485"/>
      <c r="AW7" s="485"/>
      <c r="AX7" s="483" t="s">
        <v>321</v>
      </c>
      <c r="AY7" s="486" t="s">
        <v>306</v>
      </c>
      <c r="AZ7" s="485"/>
      <c r="BA7" s="485"/>
      <c r="BB7" s="485"/>
      <c r="BC7" s="483" t="s">
        <v>321</v>
      </c>
      <c r="BD7" s="214"/>
      <c r="BE7" s="214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</row>
    <row r="8" spans="1:117" s="232" customFormat="1" ht="82.5" customHeight="1" thickBot="1">
      <c r="A8" s="558"/>
      <c r="B8" s="561"/>
      <c r="C8" s="508"/>
      <c r="D8" s="503"/>
      <c r="E8" s="503"/>
      <c r="F8" s="506"/>
      <c r="G8" s="500"/>
      <c r="H8" s="497"/>
      <c r="I8" s="564"/>
      <c r="J8" s="572"/>
      <c r="K8" s="506"/>
      <c r="L8" s="503"/>
      <c r="M8" s="503"/>
      <c r="N8" s="503"/>
      <c r="O8" s="550"/>
      <c r="P8" s="390" t="s">
        <v>273</v>
      </c>
      <c r="Q8" s="245" t="s">
        <v>322</v>
      </c>
      <c r="R8" s="250" t="s">
        <v>274</v>
      </c>
      <c r="S8" s="434" t="s">
        <v>288</v>
      </c>
      <c r="T8" s="484"/>
      <c r="U8" s="244" t="s">
        <v>273</v>
      </c>
      <c r="V8" s="245" t="s">
        <v>322</v>
      </c>
      <c r="W8" s="250" t="s">
        <v>274</v>
      </c>
      <c r="X8" s="434" t="s">
        <v>288</v>
      </c>
      <c r="Y8" s="484"/>
      <c r="Z8" s="390" t="s">
        <v>273</v>
      </c>
      <c r="AA8" s="245" t="s">
        <v>322</v>
      </c>
      <c r="AB8" s="250" t="s">
        <v>274</v>
      </c>
      <c r="AC8" s="434" t="s">
        <v>288</v>
      </c>
      <c r="AD8" s="484"/>
      <c r="AE8" s="244" t="s">
        <v>273</v>
      </c>
      <c r="AF8" s="245" t="s">
        <v>322</v>
      </c>
      <c r="AG8" s="250" t="s">
        <v>274</v>
      </c>
      <c r="AH8" s="434" t="s">
        <v>288</v>
      </c>
      <c r="AI8" s="484"/>
      <c r="AJ8" s="390" t="s">
        <v>273</v>
      </c>
      <c r="AK8" s="245" t="s">
        <v>322</v>
      </c>
      <c r="AL8" s="250" t="s">
        <v>274</v>
      </c>
      <c r="AM8" s="434" t="s">
        <v>288</v>
      </c>
      <c r="AN8" s="484"/>
      <c r="AO8" s="244" t="s">
        <v>273</v>
      </c>
      <c r="AP8" s="245" t="s">
        <v>322</v>
      </c>
      <c r="AQ8" s="250" t="s">
        <v>274</v>
      </c>
      <c r="AR8" s="434" t="s">
        <v>288</v>
      </c>
      <c r="AS8" s="484"/>
      <c r="AT8" s="390" t="s">
        <v>273</v>
      </c>
      <c r="AU8" s="245" t="s">
        <v>322</v>
      </c>
      <c r="AV8" s="250" t="s">
        <v>274</v>
      </c>
      <c r="AW8" s="434" t="s">
        <v>288</v>
      </c>
      <c r="AX8" s="484"/>
      <c r="AY8" s="244" t="s">
        <v>273</v>
      </c>
      <c r="AZ8" s="245" t="s">
        <v>322</v>
      </c>
      <c r="BA8" s="250" t="s">
        <v>274</v>
      </c>
      <c r="BB8" s="434" t="s">
        <v>288</v>
      </c>
      <c r="BC8" s="484"/>
      <c r="BD8" s="214"/>
      <c r="BE8" s="214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</row>
    <row r="9" spans="1:117" s="232" customFormat="1" ht="12" customHeight="1" thickBot="1" thickTop="1">
      <c r="A9" s="305">
        <v>1</v>
      </c>
      <c r="B9" s="306">
        <v>2</v>
      </c>
      <c r="C9" s="306">
        <v>3</v>
      </c>
      <c r="D9" s="306">
        <v>4</v>
      </c>
      <c r="E9" s="306">
        <v>5</v>
      </c>
      <c r="F9" s="306">
        <v>6</v>
      </c>
      <c r="G9" s="306">
        <v>7</v>
      </c>
      <c r="H9" s="306">
        <v>8</v>
      </c>
      <c r="I9" s="307">
        <v>9</v>
      </c>
      <c r="J9" s="306">
        <v>10</v>
      </c>
      <c r="K9" s="306">
        <v>11</v>
      </c>
      <c r="L9" s="306">
        <v>12</v>
      </c>
      <c r="M9" s="306">
        <v>13</v>
      </c>
      <c r="N9" s="306">
        <v>14</v>
      </c>
      <c r="O9" s="306">
        <v>15</v>
      </c>
      <c r="P9" s="306">
        <v>16</v>
      </c>
      <c r="Q9" s="306">
        <v>17</v>
      </c>
      <c r="R9" s="306">
        <v>18</v>
      </c>
      <c r="S9" s="306">
        <v>19</v>
      </c>
      <c r="T9" s="306">
        <v>20</v>
      </c>
      <c r="U9" s="306">
        <v>21</v>
      </c>
      <c r="V9" s="306">
        <v>22</v>
      </c>
      <c r="W9" s="306">
        <v>23</v>
      </c>
      <c r="X9" s="306">
        <v>24</v>
      </c>
      <c r="Y9" s="306">
        <v>25</v>
      </c>
      <c r="Z9" s="306">
        <v>26</v>
      </c>
      <c r="AA9" s="306">
        <v>27</v>
      </c>
      <c r="AB9" s="306">
        <v>28</v>
      </c>
      <c r="AC9" s="306">
        <v>29</v>
      </c>
      <c r="AD9" s="306">
        <v>30</v>
      </c>
      <c r="AE9" s="306">
        <v>31</v>
      </c>
      <c r="AF9" s="306">
        <v>32</v>
      </c>
      <c r="AG9" s="306">
        <v>33</v>
      </c>
      <c r="AH9" s="306">
        <v>34</v>
      </c>
      <c r="AI9" s="306">
        <v>35</v>
      </c>
      <c r="AJ9" s="306">
        <v>36</v>
      </c>
      <c r="AK9" s="306">
        <v>37</v>
      </c>
      <c r="AL9" s="306">
        <v>38</v>
      </c>
      <c r="AM9" s="306">
        <v>39</v>
      </c>
      <c r="AN9" s="306">
        <v>40</v>
      </c>
      <c r="AO9" s="306">
        <v>41</v>
      </c>
      <c r="AP9" s="306">
        <v>42</v>
      </c>
      <c r="AQ9" s="306">
        <v>43</v>
      </c>
      <c r="AR9" s="306">
        <v>44</v>
      </c>
      <c r="AS9" s="306">
        <v>45</v>
      </c>
      <c r="AT9" s="306">
        <v>46</v>
      </c>
      <c r="AU9" s="306">
        <v>47</v>
      </c>
      <c r="AV9" s="306">
        <v>48</v>
      </c>
      <c r="AW9" s="306">
        <v>49</v>
      </c>
      <c r="AX9" s="306">
        <v>50</v>
      </c>
      <c r="AY9" s="306">
        <v>51</v>
      </c>
      <c r="AZ9" s="306">
        <v>52</v>
      </c>
      <c r="BA9" s="306">
        <v>53</v>
      </c>
      <c r="BB9" s="306">
        <v>54</v>
      </c>
      <c r="BC9" s="308">
        <v>55</v>
      </c>
      <c r="BD9" s="309"/>
      <c r="BE9" s="309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</row>
    <row r="10" spans="1:117" ht="21.75" customHeight="1" thickBot="1">
      <c r="A10" s="522" t="s">
        <v>344</v>
      </c>
      <c r="B10" s="523"/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3"/>
      <c r="Y10" s="523"/>
      <c r="Z10" s="523"/>
      <c r="AA10" s="523"/>
      <c r="AB10" s="523"/>
      <c r="AC10" s="523"/>
      <c r="AD10" s="523"/>
      <c r="AE10" s="523"/>
      <c r="AF10" s="523"/>
      <c r="AG10" s="523"/>
      <c r="AH10" s="523"/>
      <c r="AI10" s="523"/>
      <c r="AJ10" s="523"/>
      <c r="AK10" s="523"/>
      <c r="AL10" s="523"/>
      <c r="AM10" s="523"/>
      <c r="AN10" s="523"/>
      <c r="AO10" s="523"/>
      <c r="AP10" s="523"/>
      <c r="AQ10" s="523"/>
      <c r="AR10" s="523"/>
      <c r="AS10" s="523"/>
      <c r="AT10" s="523"/>
      <c r="AU10" s="523"/>
      <c r="AV10" s="523"/>
      <c r="AW10" s="523"/>
      <c r="AX10" s="523"/>
      <c r="AY10" s="523"/>
      <c r="AZ10" s="523"/>
      <c r="BA10" s="523"/>
      <c r="BB10" s="523"/>
      <c r="BC10" s="524"/>
      <c r="BD10" s="214"/>
      <c r="BE10" s="214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</row>
    <row r="11" spans="1:117" ht="21.75" customHeight="1" thickBot="1">
      <c r="A11" s="517" t="s">
        <v>348</v>
      </c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9"/>
      <c r="BD11" s="214"/>
      <c r="BE11" s="214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</row>
    <row r="12" spans="1:117" ht="21.75" customHeight="1">
      <c r="A12" s="253" t="s">
        <v>345</v>
      </c>
      <c r="B12" s="318" t="s">
        <v>367</v>
      </c>
      <c r="C12" s="207">
        <v>2</v>
      </c>
      <c r="D12" s="213">
        <v>1.2</v>
      </c>
      <c r="E12" s="213"/>
      <c r="F12" s="256"/>
      <c r="G12" s="415"/>
      <c r="H12" s="233"/>
      <c r="I12" s="207">
        <v>6</v>
      </c>
      <c r="J12" s="217">
        <f>30*I12</f>
        <v>180</v>
      </c>
      <c r="K12" s="440">
        <f>SUM(L12:N12)</f>
        <v>64</v>
      </c>
      <c r="L12" s="210">
        <v>32</v>
      </c>
      <c r="M12" s="200">
        <v>32</v>
      </c>
      <c r="N12" s="255">
        <f aca="true" t="shared" si="0" ref="L12:N13">R12+W12+AB12+AG12+AL12+AQ12+AV12+BA12</f>
        <v>0</v>
      </c>
      <c r="O12" s="211">
        <f>J12-K12</f>
        <v>116</v>
      </c>
      <c r="P12" s="205">
        <v>16</v>
      </c>
      <c r="Q12" s="200">
        <v>16</v>
      </c>
      <c r="R12" s="255"/>
      <c r="S12" s="210">
        <v>58</v>
      </c>
      <c r="T12" s="258">
        <v>3</v>
      </c>
      <c r="U12" s="203">
        <v>16</v>
      </c>
      <c r="V12" s="200">
        <v>16</v>
      </c>
      <c r="W12" s="255"/>
      <c r="X12" s="210">
        <v>58</v>
      </c>
      <c r="Y12" s="304">
        <v>3</v>
      </c>
      <c r="Z12" s="205"/>
      <c r="AA12" s="200"/>
      <c r="AB12" s="255"/>
      <c r="AC12" s="210">
        <f>AD12*30-(Z12+AA12+AB12)</f>
        <v>0</v>
      </c>
      <c r="AD12" s="258"/>
      <c r="AE12" s="205"/>
      <c r="AF12" s="200"/>
      <c r="AG12" s="255"/>
      <c r="AH12" s="210">
        <f>AI12*30-(AE12+AF12+AG12)</f>
        <v>0</v>
      </c>
      <c r="AI12" s="304"/>
      <c r="AJ12" s="205"/>
      <c r="AK12" s="200"/>
      <c r="AL12" s="255"/>
      <c r="AM12" s="210">
        <f>AN12*30-(AJ12+AK12+AL12)</f>
        <v>0</v>
      </c>
      <c r="AN12" s="258"/>
      <c r="AO12" s="205"/>
      <c r="AP12" s="200"/>
      <c r="AQ12" s="255"/>
      <c r="AR12" s="210">
        <f>AS12*30-(AO12+AP12+AQ12)</f>
        <v>0</v>
      </c>
      <c r="AS12" s="304"/>
      <c r="AT12" s="205"/>
      <c r="AU12" s="200"/>
      <c r="AV12" s="255"/>
      <c r="AW12" s="210">
        <f>AX12*30-(AT12+AU12+AV12)</f>
        <v>0</v>
      </c>
      <c r="AX12" s="258"/>
      <c r="AY12" s="205"/>
      <c r="AZ12" s="200"/>
      <c r="BA12" s="255"/>
      <c r="BB12" s="210">
        <f>BC12*30-(AY12+AZ12+BA12)</f>
        <v>0</v>
      </c>
      <c r="BC12" s="258"/>
      <c r="BD12" s="214"/>
      <c r="BE12" s="312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</row>
    <row r="13" spans="1:117" ht="37.5" customHeight="1">
      <c r="A13" s="253" t="s">
        <v>346</v>
      </c>
      <c r="B13" s="319" t="s">
        <v>368</v>
      </c>
      <c r="C13" s="202">
        <v>4</v>
      </c>
      <c r="D13" s="201" t="s">
        <v>45</v>
      </c>
      <c r="E13" s="201"/>
      <c r="F13" s="257"/>
      <c r="G13" s="416"/>
      <c r="H13" s="234"/>
      <c r="I13" s="207">
        <v>12</v>
      </c>
      <c r="J13" s="217">
        <f>I13*30</f>
        <v>360</v>
      </c>
      <c r="K13" s="440">
        <f>L13+M13+N13</f>
        <v>128</v>
      </c>
      <c r="L13" s="200">
        <f t="shared" si="0"/>
        <v>0</v>
      </c>
      <c r="M13" s="200">
        <v>128</v>
      </c>
      <c r="N13" s="255">
        <f t="shared" si="0"/>
        <v>0</v>
      </c>
      <c r="O13" s="204">
        <f>J13-K13</f>
        <v>232</v>
      </c>
      <c r="P13" s="205"/>
      <c r="Q13" s="200">
        <v>32</v>
      </c>
      <c r="R13" s="255"/>
      <c r="S13" s="200">
        <v>58</v>
      </c>
      <c r="T13" s="258">
        <v>3</v>
      </c>
      <c r="U13" s="203"/>
      <c r="V13" s="200">
        <v>32</v>
      </c>
      <c r="W13" s="255"/>
      <c r="X13" s="200">
        <v>58</v>
      </c>
      <c r="Y13" s="258">
        <v>3</v>
      </c>
      <c r="Z13" s="205"/>
      <c r="AA13" s="200">
        <v>32</v>
      </c>
      <c r="AB13" s="255"/>
      <c r="AC13" s="200">
        <v>58</v>
      </c>
      <c r="AD13" s="258">
        <v>3</v>
      </c>
      <c r="AE13" s="205"/>
      <c r="AF13" s="200">
        <v>32</v>
      </c>
      <c r="AG13" s="255"/>
      <c r="AH13" s="200">
        <v>58</v>
      </c>
      <c r="AI13" s="258">
        <v>3</v>
      </c>
      <c r="AJ13" s="205"/>
      <c r="AK13" s="200"/>
      <c r="AL13" s="255"/>
      <c r="AM13" s="200">
        <f>AN13*30-(AJ13+AK13+AL13)</f>
        <v>0</v>
      </c>
      <c r="AN13" s="258"/>
      <c r="AO13" s="205"/>
      <c r="AP13" s="200"/>
      <c r="AQ13" s="255"/>
      <c r="AR13" s="200">
        <f>AS13*30-(AO13+AP13+AQ13)</f>
        <v>0</v>
      </c>
      <c r="AS13" s="258"/>
      <c r="AT13" s="205"/>
      <c r="AU13" s="200"/>
      <c r="AV13" s="255"/>
      <c r="AW13" s="200">
        <f>AX13*30-(AT13+AU13+AV13)</f>
        <v>0</v>
      </c>
      <c r="AX13" s="258"/>
      <c r="AY13" s="205"/>
      <c r="AZ13" s="200"/>
      <c r="BA13" s="255"/>
      <c r="BB13" s="200">
        <f>BC13*30-(AY13+AZ13+BA13)</f>
        <v>0</v>
      </c>
      <c r="BC13" s="258"/>
      <c r="BD13" s="313"/>
      <c r="BE13" s="313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</row>
    <row r="14" spans="1:117" ht="33.75" customHeight="1" thickBot="1">
      <c r="A14" s="425" t="s">
        <v>347</v>
      </c>
      <c r="B14" s="426" t="s">
        <v>398</v>
      </c>
      <c r="C14" s="207">
        <v>3</v>
      </c>
      <c r="D14" s="451">
        <v>1.2</v>
      </c>
      <c r="E14" s="213"/>
      <c r="F14" s="256"/>
      <c r="G14" s="427"/>
      <c r="H14" s="428"/>
      <c r="I14" s="207">
        <v>9</v>
      </c>
      <c r="J14" s="217">
        <f>I14*30</f>
        <v>270</v>
      </c>
      <c r="K14" s="440">
        <f>L14+M14+N14</f>
        <v>96</v>
      </c>
      <c r="L14" s="200">
        <v>48</v>
      </c>
      <c r="M14" s="200"/>
      <c r="N14" s="255">
        <v>48</v>
      </c>
      <c r="O14" s="204">
        <f>J14-K14</f>
        <v>174</v>
      </c>
      <c r="P14" s="205">
        <v>16</v>
      </c>
      <c r="Q14" s="200"/>
      <c r="R14" s="255">
        <v>16</v>
      </c>
      <c r="S14" s="200">
        <v>58</v>
      </c>
      <c r="T14" s="258">
        <v>3</v>
      </c>
      <c r="U14" s="203">
        <v>16</v>
      </c>
      <c r="V14" s="200"/>
      <c r="W14" s="255">
        <v>16</v>
      </c>
      <c r="X14" s="200">
        <v>58</v>
      </c>
      <c r="Y14" s="258">
        <v>3</v>
      </c>
      <c r="Z14" s="205">
        <v>16</v>
      </c>
      <c r="AA14" s="200"/>
      <c r="AB14" s="255">
        <v>16</v>
      </c>
      <c r="AC14" s="200">
        <v>58</v>
      </c>
      <c r="AD14" s="258">
        <v>3</v>
      </c>
      <c r="AE14" s="205"/>
      <c r="AF14" s="200"/>
      <c r="AG14" s="255"/>
      <c r="AH14" s="200">
        <f>AI14*30-(AE14+AF14+AG14)</f>
        <v>0</v>
      </c>
      <c r="AI14" s="258"/>
      <c r="AJ14" s="205"/>
      <c r="AK14" s="200"/>
      <c r="AL14" s="255"/>
      <c r="AM14" s="200">
        <f>AN14*30-(AJ14+AK14+AL14)</f>
        <v>0</v>
      </c>
      <c r="AN14" s="258"/>
      <c r="AO14" s="205"/>
      <c r="AP14" s="200"/>
      <c r="AQ14" s="255"/>
      <c r="AR14" s="200">
        <f>AS14*30-(AO14+AP14+AQ14)</f>
        <v>0</v>
      </c>
      <c r="AS14" s="258"/>
      <c r="AT14" s="205"/>
      <c r="AU14" s="200"/>
      <c r="AV14" s="255"/>
      <c r="AW14" s="200">
        <f>AX14*30-(AT14+AU14+AV14)</f>
        <v>0</v>
      </c>
      <c r="AX14" s="258"/>
      <c r="AY14" s="205"/>
      <c r="AZ14" s="200"/>
      <c r="BA14" s="255"/>
      <c r="BB14" s="200">
        <f>BC14*30-(AY14+AZ14+BA14)</f>
        <v>0</v>
      </c>
      <c r="BC14" s="258"/>
      <c r="BD14" s="313"/>
      <c r="BE14" s="313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</row>
    <row r="15" spans="1:117" s="453" customFormat="1" ht="21.75" customHeight="1" thickBot="1">
      <c r="A15" s="544" t="s">
        <v>337</v>
      </c>
      <c r="B15" s="544"/>
      <c r="C15" s="303">
        <v>3</v>
      </c>
      <c r="D15" s="303">
        <v>6</v>
      </c>
      <c r="E15" s="303"/>
      <c r="F15" s="303"/>
      <c r="G15" s="429"/>
      <c r="H15" s="429"/>
      <c r="I15" s="396">
        <f aca="true" t="shared" si="1" ref="I15:BC15">SUM(I12:I14)</f>
        <v>27</v>
      </c>
      <c r="J15" s="401">
        <f t="shared" si="1"/>
        <v>810</v>
      </c>
      <c r="K15" s="396">
        <f>SUM(K12:K14)</f>
        <v>288</v>
      </c>
      <c r="L15" s="396">
        <f>SUM(L12:L14)</f>
        <v>80</v>
      </c>
      <c r="M15" s="396">
        <f t="shared" si="1"/>
        <v>160</v>
      </c>
      <c r="N15" s="396">
        <f t="shared" si="1"/>
        <v>48</v>
      </c>
      <c r="O15" s="396">
        <f t="shared" si="1"/>
        <v>522</v>
      </c>
      <c r="P15" s="396">
        <f t="shared" si="1"/>
        <v>32</v>
      </c>
      <c r="Q15" s="396">
        <f t="shared" si="1"/>
        <v>48</v>
      </c>
      <c r="R15" s="396">
        <f t="shared" si="1"/>
        <v>16</v>
      </c>
      <c r="S15" s="396">
        <f t="shared" si="1"/>
        <v>174</v>
      </c>
      <c r="T15" s="396">
        <f t="shared" si="1"/>
        <v>9</v>
      </c>
      <c r="U15" s="396">
        <f t="shared" si="1"/>
        <v>32</v>
      </c>
      <c r="V15" s="396">
        <f t="shared" si="1"/>
        <v>48</v>
      </c>
      <c r="W15" s="396">
        <f t="shared" si="1"/>
        <v>16</v>
      </c>
      <c r="X15" s="396">
        <f t="shared" si="1"/>
        <v>174</v>
      </c>
      <c r="Y15" s="396">
        <f t="shared" si="1"/>
        <v>9</v>
      </c>
      <c r="Z15" s="396">
        <f t="shared" si="1"/>
        <v>16</v>
      </c>
      <c r="AA15" s="396">
        <f t="shared" si="1"/>
        <v>32</v>
      </c>
      <c r="AB15" s="396">
        <f t="shared" si="1"/>
        <v>16</v>
      </c>
      <c r="AC15" s="396">
        <f t="shared" si="1"/>
        <v>116</v>
      </c>
      <c r="AD15" s="396">
        <f t="shared" si="1"/>
        <v>6</v>
      </c>
      <c r="AE15" s="396">
        <f t="shared" si="1"/>
        <v>0</v>
      </c>
      <c r="AF15" s="396">
        <f t="shared" si="1"/>
        <v>32</v>
      </c>
      <c r="AG15" s="396">
        <f t="shared" si="1"/>
        <v>0</v>
      </c>
      <c r="AH15" s="396">
        <f t="shared" si="1"/>
        <v>58</v>
      </c>
      <c r="AI15" s="396">
        <f t="shared" si="1"/>
        <v>3</v>
      </c>
      <c r="AJ15" s="447">
        <f t="shared" si="1"/>
        <v>0</v>
      </c>
      <c r="AK15" s="396">
        <f t="shared" si="1"/>
        <v>0</v>
      </c>
      <c r="AL15" s="396">
        <f t="shared" si="1"/>
        <v>0</v>
      </c>
      <c r="AM15" s="396">
        <f t="shared" si="1"/>
        <v>0</v>
      </c>
      <c r="AN15" s="396">
        <f t="shared" si="1"/>
        <v>0</v>
      </c>
      <c r="AO15" s="396">
        <f t="shared" si="1"/>
        <v>0</v>
      </c>
      <c r="AP15" s="396">
        <f t="shared" si="1"/>
        <v>0</v>
      </c>
      <c r="AQ15" s="396">
        <f t="shared" si="1"/>
        <v>0</v>
      </c>
      <c r="AR15" s="396">
        <f t="shared" si="1"/>
        <v>0</v>
      </c>
      <c r="AS15" s="396">
        <f t="shared" si="1"/>
        <v>0</v>
      </c>
      <c r="AT15" s="396">
        <f t="shared" si="1"/>
        <v>0</v>
      </c>
      <c r="AU15" s="396">
        <f t="shared" si="1"/>
        <v>0</v>
      </c>
      <c r="AV15" s="396">
        <f t="shared" si="1"/>
        <v>0</v>
      </c>
      <c r="AW15" s="396">
        <f t="shared" si="1"/>
        <v>0</v>
      </c>
      <c r="AX15" s="396">
        <f t="shared" si="1"/>
        <v>0</v>
      </c>
      <c r="AY15" s="396">
        <f t="shared" si="1"/>
        <v>0</v>
      </c>
      <c r="AZ15" s="396">
        <f t="shared" si="1"/>
        <v>0</v>
      </c>
      <c r="BA15" s="396">
        <f t="shared" si="1"/>
        <v>0</v>
      </c>
      <c r="BB15" s="396">
        <f t="shared" si="1"/>
        <v>0</v>
      </c>
      <c r="BC15" s="396">
        <f t="shared" si="1"/>
        <v>0</v>
      </c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</row>
    <row r="16" spans="1:117" s="450" customFormat="1" ht="31.5" customHeight="1" thickBot="1" thickTop="1">
      <c r="A16" s="487" t="s">
        <v>355</v>
      </c>
      <c r="B16" s="488"/>
      <c r="C16" s="444">
        <f>C15</f>
        <v>3</v>
      </c>
      <c r="D16" s="444">
        <f aca="true" t="shared" si="2" ref="D16:BC16">D15</f>
        <v>6</v>
      </c>
      <c r="E16" s="444">
        <f t="shared" si="2"/>
        <v>0</v>
      </c>
      <c r="F16" s="444">
        <f t="shared" si="2"/>
        <v>0</v>
      </c>
      <c r="G16" s="444">
        <f t="shared" si="2"/>
        <v>0</v>
      </c>
      <c r="H16" s="444">
        <f t="shared" si="2"/>
        <v>0</v>
      </c>
      <c r="I16" s="444">
        <f t="shared" si="2"/>
        <v>27</v>
      </c>
      <c r="J16" s="444">
        <f t="shared" si="2"/>
        <v>810</v>
      </c>
      <c r="K16" s="444">
        <f t="shared" si="2"/>
        <v>288</v>
      </c>
      <c r="L16" s="444">
        <f t="shared" si="2"/>
        <v>80</v>
      </c>
      <c r="M16" s="444">
        <f t="shared" si="2"/>
        <v>160</v>
      </c>
      <c r="N16" s="444">
        <f t="shared" si="2"/>
        <v>48</v>
      </c>
      <c r="O16" s="444">
        <f t="shared" si="2"/>
        <v>522</v>
      </c>
      <c r="P16" s="444">
        <f t="shared" si="2"/>
        <v>32</v>
      </c>
      <c r="Q16" s="444">
        <f t="shared" si="2"/>
        <v>48</v>
      </c>
      <c r="R16" s="444">
        <f t="shared" si="2"/>
        <v>16</v>
      </c>
      <c r="S16" s="444">
        <f t="shared" si="2"/>
        <v>174</v>
      </c>
      <c r="T16" s="444">
        <f t="shared" si="2"/>
        <v>9</v>
      </c>
      <c r="U16" s="444">
        <f t="shared" si="2"/>
        <v>32</v>
      </c>
      <c r="V16" s="444">
        <f t="shared" si="2"/>
        <v>48</v>
      </c>
      <c r="W16" s="444">
        <f t="shared" si="2"/>
        <v>16</v>
      </c>
      <c r="X16" s="444">
        <f t="shared" si="2"/>
        <v>174</v>
      </c>
      <c r="Y16" s="444">
        <f t="shared" si="2"/>
        <v>9</v>
      </c>
      <c r="Z16" s="444">
        <f t="shared" si="2"/>
        <v>16</v>
      </c>
      <c r="AA16" s="444">
        <f t="shared" si="2"/>
        <v>32</v>
      </c>
      <c r="AB16" s="444">
        <f t="shared" si="2"/>
        <v>16</v>
      </c>
      <c r="AC16" s="444">
        <f t="shared" si="2"/>
        <v>116</v>
      </c>
      <c r="AD16" s="444">
        <f t="shared" si="2"/>
        <v>6</v>
      </c>
      <c r="AE16" s="444">
        <f t="shared" si="2"/>
        <v>0</v>
      </c>
      <c r="AF16" s="444">
        <f t="shared" si="2"/>
        <v>32</v>
      </c>
      <c r="AG16" s="444">
        <f t="shared" si="2"/>
        <v>0</v>
      </c>
      <c r="AH16" s="444">
        <f t="shared" si="2"/>
        <v>58</v>
      </c>
      <c r="AI16" s="444">
        <f t="shared" si="2"/>
        <v>3</v>
      </c>
      <c r="AJ16" s="444">
        <f t="shared" si="2"/>
        <v>0</v>
      </c>
      <c r="AK16" s="444">
        <f t="shared" si="2"/>
        <v>0</v>
      </c>
      <c r="AL16" s="444">
        <f t="shared" si="2"/>
        <v>0</v>
      </c>
      <c r="AM16" s="444">
        <f t="shared" si="2"/>
        <v>0</v>
      </c>
      <c r="AN16" s="444">
        <f t="shared" si="2"/>
        <v>0</v>
      </c>
      <c r="AO16" s="444">
        <f t="shared" si="2"/>
        <v>0</v>
      </c>
      <c r="AP16" s="444">
        <f t="shared" si="2"/>
        <v>0</v>
      </c>
      <c r="AQ16" s="444">
        <f t="shared" si="2"/>
        <v>0</v>
      </c>
      <c r="AR16" s="444">
        <f t="shared" si="2"/>
        <v>0</v>
      </c>
      <c r="AS16" s="444">
        <f t="shared" si="2"/>
        <v>0</v>
      </c>
      <c r="AT16" s="444">
        <f t="shared" si="2"/>
        <v>0</v>
      </c>
      <c r="AU16" s="444">
        <f t="shared" si="2"/>
        <v>0</v>
      </c>
      <c r="AV16" s="444">
        <f t="shared" si="2"/>
        <v>0</v>
      </c>
      <c r="AW16" s="444">
        <f t="shared" si="2"/>
        <v>0</v>
      </c>
      <c r="AX16" s="444">
        <f t="shared" si="2"/>
        <v>0</v>
      </c>
      <c r="AY16" s="444">
        <f t="shared" si="2"/>
        <v>0</v>
      </c>
      <c r="AZ16" s="444">
        <f t="shared" si="2"/>
        <v>0</v>
      </c>
      <c r="BA16" s="444">
        <f t="shared" si="2"/>
        <v>0</v>
      </c>
      <c r="BB16" s="444">
        <f t="shared" si="2"/>
        <v>0</v>
      </c>
      <c r="BC16" s="444">
        <f t="shared" si="2"/>
        <v>0</v>
      </c>
      <c r="BD16" s="448"/>
      <c r="BE16" s="448"/>
      <c r="BF16" s="449"/>
      <c r="BG16" s="449"/>
      <c r="BH16" s="449"/>
      <c r="BI16" s="449"/>
      <c r="BJ16" s="449"/>
      <c r="BK16" s="449"/>
      <c r="BL16" s="449"/>
      <c r="BM16" s="449"/>
      <c r="BN16" s="449"/>
      <c r="BO16" s="449"/>
      <c r="BP16" s="449"/>
      <c r="BQ16" s="449"/>
      <c r="BR16" s="449"/>
      <c r="BS16" s="449"/>
      <c r="BT16" s="449"/>
      <c r="BU16" s="449"/>
      <c r="BV16" s="449"/>
      <c r="BW16" s="449"/>
      <c r="BX16" s="449"/>
      <c r="BY16" s="449"/>
      <c r="BZ16" s="449"/>
      <c r="CA16" s="449"/>
      <c r="CB16" s="449"/>
      <c r="CC16" s="449"/>
      <c r="CD16" s="449"/>
      <c r="CE16" s="449"/>
      <c r="CF16" s="449"/>
      <c r="CG16" s="449"/>
      <c r="CH16" s="449"/>
      <c r="CI16" s="449"/>
      <c r="CJ16" s="449"/>
      <c r="CK16" s="449"/>
      <c r="CL16" s="449"/>
      <c r="CM16" s="449"/>
      <c r="CN16" s="449"/>
      <c r="CO16" s="449"/>
      <c r="CP16" s="449"/>
      <c r="CQ16" s="449"/>
      <c r="CR16" s="449"/>
      <c r="CS16" s="449"/>
      <c r="CT16" s="449"/>
      <c r="CU16" s="449"/>
      <c r="CV16" s="449"/>
      <c r="CW16" s="449"/>
      <c r="CX16" s="449"/>
      <c r="CY16" s="449"/>
      <c r="CZ16" s="449"/>
      <c r="DA16" s="449"/>
      <c r="DB16" s="449"/>
      <c r="DC16" s="449"/>
      <c r="DD16" s="449"/>
      <c r="DE16" s="449"/>
      <c r="DF16" s="449"/>
      <c r="DG16" s="449"/>
      <c r="DH16" s="449"/>
      <c r="DI16" s="449"/>
      <c r="DJ16" s="449"/>
      <c r="DK16" s="449"/>
      <c r="DL16" s="449"/>
      <c r="DM16" s="449"/>
    </row>
    <row r="17" spans="1:117" ht="21.75" customHeight="1" thickBot="1">
      <c r="A17" s="522" t="s">
        <v>350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4"/>
      <c r="BD17" s="214"/>
      <c r="BE17" s="214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</row>
    <row r="18" spans="1:117" ht="21.75" customHeight="1" thickBot="1">
      <c r="A18" s="517" t="s">
        <v>351</v>
      </c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9"/>
      <c r="BD18" s="214"/>
      <c r="BE18" s="214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</row>
    <row r="19" spans="1:117" ht="34.5" customHeight="1">
      <c r="A19" s="252" t="s">
        <v>352</v>
      </c>
      <c r="B19" s="319" t="s">
        <v>369</v>
      </c>
      <c r="C19" s="202">
        <v>4</v>
      </c>
      <c r="D19" s="201">
        <v>3</v>
      </c>
      <c r="E19" s="201"/>
      <c r="F19" s="257"/>
      <c r="G19" s="417"/>
      <c r="H19" s="234"/>
      <c r="I19" s="207">
        <v>6</v>
      </c>
      <c r="J19" s="249">
        <f>I19*30</f>
        <v>180</v>
      </c>
      <c r="K19" s="441">
        <f>L19+M19+N19</f>
        <v>64</v>
      </c>
      <c r="L19" s="210">
        <v>32</v>
      </c>
      <c r="M19" s="210">
        <f>Q19+V19+AA19+AF19+AK19+AP19+AU19+AZ19</f>
        <v>0</v>
      </c>
      <c r="N19" s="421">
        <v>32</v>
      </c>
      <c r="O19" s="211">
        <f>J19-K19</f>
        <v>116</v>
      </c>
      <c r="P19" s="251"/>
      <c r="Q19" s="210"/>
      <c r="R19" s="421"/>
      <c r="S19" s="210">
        <f>T19*30-(P19+Q19+R19)</f>
        <v>0</v>
      </c>
      <c r="T19" s="304"/>
      <c r="U19" s="212"/>
      <c r="V19" s="210"/>
      <c r="W19" s="421"/>
      <c r="X19" s="210">
        <f>Y19*30-(U19+V19+W19)</f>
        <v>0</v>
      </c>
      <c r="Y19" s="304"/>
      <c r="Z19" s="205">
        <v>16</v>
      </c>
      <c r="AA19" s="200"/>
      <c r="AB19" s="255">
        <v>16</v>
      </c>
      <c r="AC19" s="210">
        <v>58</v>
      </c>
      <c r="AD19" s="304">
        <v>3</v>
      </c>
      <c r="AE19" s="205">
        <v>16</v>
      </c>
      <c r="AF19" s="200"/>
      <c r="AG19" s="255">
        <v>16</v>
      </c>
      <c r="AH19" s="210">
        <v>58</v>
      </c>
      <c r="AI19" s="304">
        <v>3</v>
      </c>
      <c r="AJ19" s="205"/>
      <c r="AK19" s="210"/>
      <c r="AL19" s="421"/>
      <c r="AM19" s="210">
        <f>AN19*30-(AJ19+AK19+AL19)</f>
        <v>0</v>
      </c>
      <c r="AN19" s="256"/>
      <c r="AO19" s="212"/>
      <c r="AP19" s="210"/>
      <c r="AQ19" s="421"/>
      <c r="AR19" s="210">
        <f>AS19*30-(AO19+AP19+AQ19)</f>
        <v>0</v>
      </c>
      <c r="AS19" s="304"/>
      <c r="AT19" s="251"/>
      <c r="AU19" s="210"/>
      <c r="AV19" s="421"/>
      <c r="AW19" s="210">
        <f>AX19*30-(AT19+AU19+AV19)</f>
        <v>0</v>
      </c>
      <c r="AX19" s="256"/>
      <c r="AY19" s="212"/>
      <c r="AZ19" s="210"/>
      <c r="BA19" s="421"/>
      <c r="BB19" s="210">
        <f>BC19*30-(AY19+AZ19+BA19)</f>
        <v>0</v>
      </c>
      <c r="BC19" s="258"/>
      <c r="BD19" s="310"/>
      <c r="BE19" s="311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</row>
    <row r="20" spans="1:117" ht="37.5" customHeight="1">
      <c r="A20" s="253" t="s">
        <v>353</v>
      </c>
      <c r="B20" s="319" t="s">
        <v>370</v>
      </c>
      <c r="C20" s="202">
        <v>4</v>
      </c>
      <c r="D20" s="201">
        <v>3</v>
      </c>
      <c r="E20" s="201"/>
      <c r="F20" s="257"/>
      <c r="G20" s="416"/>
      <c r="H20" s="234"/>
      <c r="I20" s="207">
        <v>6</v>
      </c>
      <c r="J20" s="217">
        <f>I20*30</f>
        <v>180</v>
      </c>
      <c r="K20" s="440">
        <f>L20+M20+N20</f>
        <v>64</v>
      </c>
      <c r="L20" s="200">
        <v>32</v>
      </c>
      <c r="M20" s="200">
        <f>Q20+V20+AA20+AF20+AK20+AP20+AU20+AZ20</f>
        <v>0</v>
      </c>
      <c r="N20" s="255">
        <v>32</v>
      </c>
      <c r="O20" s="204">
        <f>J20-K20</f>
        <v>116</v>
      </c>
      <c r="P20" s="205"/>
      <c r="Q20" s="200"/>
      <c r="R20" s="255"/>
      <c r="S20" s="200">
        <f>T20*30-(P20+Q20+R20)</f>
        <v>0</v>
      </c>
      <c r="T20" s="258"/>
      <c r="U20" s="203"/>
      <c r="V20" s="200"/>
      <c r="W20" s="255"/>
      <c r="X20" s="200">
        <f>Y20*30-(U20+V20+W20)</f>
        <v>0</v>
      </c>
      <c r="Y20" s="258"/>
      <c r="Z20" s="205">
        <v>16</v>
      </c>
      <c r="AA20" s="200"/>
      <c r="AB20" s="255">
        <v>16</v>
      </c>
      <c r="AC20" s="200">
        <v>58</v>
      </c>
      <c r="AD20" s="258">
        <v>3</v>
      </c>
      <c r="AE20" s="205">
        <v>16</v>
      </c>
      <c r="AF20" s="200"/>
      <c r="AG20" s="255">
        <v>16</v>
      </c>
      <c r="AH20" s="200">
        <v>58</v>
      </c>
      <c r="AI20" s="258">
        <v>3</v>
      </c>
      <c r="AJ20" s="205"/>
      <c r="AK20" s="200"/>
      <c r="AL20" s="255"/>
      <c r="AM20" s="200">
        <f>AN20*30-(AJ20+AK20+AL20)</f>
        <v>0</v>
      </c>
      <c r="AN20" s="256"/>
      <c r="AO20" s="203"/>
      <c r="AP20" s="200"/>
      <c r="AQ20" s="255"/>
      <c r="AR20" s="200">
        <f>AS20*30-(AO20+AP20+AQ20)</f>
        <v>0</v>
      </c>
      <c r="AS20" s="258"/>
      <c r="AT20" s="205"/>
      <c r="AU20" s="200"/>
      <c r="AV20" s="255"/>
      <c r="AW20" s="200">
        <f>AX20*30-(AT20+AU20+AV20)</f>
        <v>0</v>
      </c>
      <c r="AX20" s="256"/>
      <c r="AY20" s="203"/>
      <c r="AZ20" s="200"/>
      <c r="BA20" s="255"/>
      <c r="BB20" s="200">
        <f>BC20*30-(AY20+AZ20+BA20)</f>
        <v>0</v>
      </c>
      <c r="BC20" s="258"/>
      <c r="BD20" s="214"/>
      <c r="BE20" s="214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</row>
    <row r="21" spans="1:117" ht="39" customHeight="1" thickBot="1">
      <c r="A21" s="425" t="s">
        <v>354</v>
      </c>
      <c r="B21" s="426" t="s">
        <v>371</v>
      </c>
      <c r="C21" s="207">
        <v>4</v>
      </c>
      <c r="D21" s="213">
        <v>3</v>
      </c>
      <c r="E21" s="213"/>
      <c r="F21" s="256"/>
      <c r="G21" s="427"/>
      <c r="H21" s="428"/>
      <c r="I21" s="207">
        <v>6</v>
      </c>
      <c r="J21" s="217">
        <f>I21*30</f>
        <v>180</v>
      </c>
      <c r="K21" s="440">
        <f>L21+M21+N21</f>
        <v>64</v>
      </c>
      <c r="L21" s="435">
        <v>32</v>
      </c>
      <c r="M21" s="200">
        <f>Q21+V21+AA21+AF21+AK21+AP21+AU21+AZ21</f>
        <v>0</v>
      </c>
      <c r="N21" s="255">
        <v>32</v>
      </c>
      <c r="O21" s="204">
        <f>J21-K21</f>
        <v>116</v>
      </c>
      <c r="P21" s="205"/>
      <c r="Q21" s="200"/>
      <c r="R21" s="255"/>
      <c r="S21" s="435">
        <f>T21*30-(P21+Q21+R21)</f>
        <v>0</v>
      </c>
      <c r="T21" s="258"/>
      <c r="U21" s="203"/>
      <c r="V21" s="200"/>
      <c r="W21" s="255"/>
      <c r="X21" s="435">
        <f>Y21*30-(U21+V21+W21)</f>
        <v>0</v>
      </c>
      <c r="Y21" s="439"/>
      <c r="Z21" s="205">
        <v>16</v>
      </c>
      <c r="AA21" s="200"/>
      <c r="AB21" s="255">
        <v>16</v>
      </c>
      <c r="AC21" s="435">
        <v>58</v>
      </c>
      <c r="AD21" s="258">
        <v>3</v>
      </c>
      <c r="AE21" s="205">
        <v>16</v>
      </c>
      <c r="AF21" s="200"/>
      <c r="AG21" s="255">
        <v>16</v>
      </c>
      <c r="AH21" s="435">
        <v>58</v>
      </c>
      <c r="AI21" s="258">
        <v>3</v>
      </c>
      <c r="AJ21" s="205"/>
      <c r="AK21" s="200"/>
      <c r="AL21" s="255"/>
      <c r="AM21" s="435">
        <f>AN21*30-(AJ21+AK21+AL21)</f>
        <v>0</v>
      </c>
      <c r="AN21" s="256"/>
      <c r="AO21" s="203"/>
      <c r="AP21" s="200"/>
      <c r="AQ21" s="255"/>
      <c r="AR21" s="435">
        <f>AS21*30-(AO21+AP21+AQ21)</f>
        <v>0</v>
      </c>
      <c r="AS21" s="439"/>
      <c r="AT21" s="205"/>
      <c r="AU21" s="200"/>
      <c r="AV21" s="255"/>
      <c r="AW21" s="435">
        <f>AX21*30-(AT21+AU21+AV21)</f>
        <v>0</v>
      </c>
      <c r="AX21" s="256"/>
      <c r="AY21" s="203"/>
      <c r="AZ21" s="200"/>
      <c r="BA21" s="255"/>
      <c r="BB21" s="435">
        <f>BC21*30-(AY21+AZ21+BA21)</f>
        <v>0</v>
      </c>
      <c r="BC21" s="258"/>
      <c r="BD21" s="313"/>
      <c r="BE21" s="313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</row>
    <row r="22" spans="1:117" s="433" customFormat="1" ht="21.75" customHeight="1" thickBot="1">
      <c r="A22" s="544" t="s">
        <v>337</v>
      </c>
      <c r="B22" s="544"/>
      <c r="C22" s="303">
        <v>3</v>
      </c>
      <c r="D22" s="303">
        <v>3</v>
      </c>
      <c r="E22" s="430"/>
      <c r="F22" s="430"/>
      <c r="G22" s="431"/>
      <c r="H22" s="431"/>
      <c r="I22" s="396">
        <f aca="true" t="shared" si="3" ref="I22:BC22">SUM(I19:I21)</f>
        <v>18</v>
      </c>
      <c r="J22" s="401">
        <f t="shared" si="3"/>
        <v>540</v>
      </c>
      <c r="K22" s="396">
        <f t="shared" si="3"/>
        <v>192</v>
      </c>
      <c r="L22" s="396">
        <f t="shared" si="3"/>
        <v>96</v>
      </c>
      <c r="M22" s="396">
        <f t="shared" si="3"/>
        <v>0</v>
      </c>
      <c r="N22" s="396">
        <f t="shared" si="3"/>
        <v>96</v>
      </c>
      <c r="O22" s="396">
        <f t="shared" si="3"/>
        <v>348</v>
      </c>
      <c r="P22" s="396">
        <f t="shared" si="3"/>
        <v>0</v>
      </c>
      <c r="Q22" s="396">
        <f t="shared" si="3"/>
        <v>0</v>
      </c>
      <c r="R22" s="396">
        <f t="shared" si="3"/>
        <v>0</v>
      </c>
      <c r="S22" s="396">
        <f t="shared" si="3"/>
        <v>0</v>
      </c>
      <c r="T22" s="396">
        <f t="shared" si="3"/>
        <v>0</v>
      </c>
      <c r="U22" s="396">
        <f t="shared" si="3"/>
        <v>0</v>
      </c>
      <c r="V22" s="396">
        <f t="shared" si="3"/>
        <v>0</v>
      </c>
      <c r="W22" s="396">
        <f t="shared" si="3"/>
        <v>0</v>
      </c>
      <c r="X22" s="396">
        <f t="shared" si="3"/>
        <v>0</v>
      </c>
      <c r="Y22" s="396">
        <f t="shared" si="3"/>
        <v>0</v>
      </c>
      <c r="Z22" s="396">
        <f t="shared" si="3"/>
        <v>48</v>
      </c>
      <c r="AA22" s="396">
        <f t="shared" si="3"/>
        <v>0</v>
      </c>
      <c r="AB22" s="396">
        <f t="shared" si="3"/>
        <v>48</v>
      </c>
      <c r="AC22" s="396">
        <f t="shared" si="3"/>
        <v>174</v>
      </c>
      <c r="AD22" s="396">
        <f t="shared" si="3"/>
        <v>9</v>
      </c>
      <c r="AE22" s="397">
        <f t="shared" si="3"/>
        <v>48</v>
      </c>
      <c r="AF22" s="397">
        <f t="shared" si="3"/>
        <v>0</v>
      </c>
      <c r="AG22" s="397">
        <f t="shared" si="3"/>
        <v>48</v>
      </c>
      <c r="AH22" s="397">
        <f t="shared" si="3"/>
        <v>174</v>
      </c>
      <c r="AI22" s="396">
        <f t="shared" si="3"/>
        <v>9</v>
      </c>
      <c r="AJ22" s="397">
        <f t="shared" si="3"/>
        <v>0</v>
      </c>
      <c r="AK22" s="397">
        <f t="shared" si="3"/>
        <v>0</v>
      </c>
      <c r="AL22" s="397">
        <f t="shared" si="3"/>
        <v>0</v>
      </c>
      <c r="AM22" s="397">
        <f t="shared" si="3"/>
        <v>0</v>
      </c>
      <c r="AN22" s="396">
        <f t="shared" si="3"/>
        <v>0</v>
      </c>
      <c r="AO22" s="397">
        <f t="shared" si="3"/>
        <v>0</v>
      </c>
      <c r="AP22" s="397">
        <f t="shared" si="3"/>
        <v>0</v>
      </c>
      <c r="AQ22" s="397">
        <f t="shared" si="3"/>
        <v>0</v>
      </c>
      <c r="AR22" s="397">
        <f t="shared" si="3"/>
        <v>0</v>
      </c>
      <c r="AS22" s="396">
        <f>SUM(AS19:AS21)</f>
        <v>0</v>
      </c>
      <c r="AT22" s="397">
        <f t="shared" si="3"/>
        <v>0</v>
      </c>
      <c r="AU22" s="397">
        <f t="shared" si="3"/>
        <v>0</v>
      </c>
      <c r="AV22" s="397">
        <f t="shared" si="3"/>
        <v>0</v>
      </c>
      <c r="AW22" s="397">
        <f t="shared" si="3"/>
        <v>0</v>
      </c>
      <c r="AX22" s="396">
        <f t="shared" si="3"/>
        <v>0</v>
      </c>
      <c r="AY22" s="397">
        <f t="shared" si="3"/>
        <v>0</v>
      </c>
      <c r="AZ22" s="397">
        <f t="shared" si="3"/>
        <v>0</v>
      </c>
      <c r="BA22" s="397">
        <f t="shared" si="3"/>
        <v>0</v>
      </c>
      <c r="BB22" s="397">
        <f t="shared" si="3"/>
        <v>0</v>
      </c>
      <c r="BC22" s="396">
        <f t="shared" si="3"/>
        <v>0</v>
      </c>
      <c r="BD22" s="432"/>
      <c r="BE22" s="432"/>
      <c r="BF22" s="432"/>
      <c r="BG22" s="432"/>
      <c r="BH22" s="432"/>
      <c r="BI22" s="432"/>
      <c r="BJ22" s="432"/>
      <c r="BK22" s="432"/>
      <c r="BL22" s="432"/>
      <c r="BM22" s="432"/>
      <c r="BN22" s="432"/>
      <c r="BO22" s="432"/>
      <c r="BP22" s="432"/>
      <c r="BQ22" s="432"/>
      <c r="BR22" s="432"/>
      <c r="BS22" s="432"/>
      <c r="BT22" s="432"/>
      <c r="BU22" s="432"/>
      <c r="BV22" s="432"/>
      <c r="BW22" s="432"/>
      <c r="BX22" s="432"/>
      <c r="BY22" s="432"/>
      <c r="BZ22" s="432"/>
      <c r="CA22" s="432"/>
      <c r="CB22" s="432"/>
      <c r="CC22" s="432"/>
      <c r="CD22" s="432"/>
      <c r="CE22" s="432"/>
      <c r="CF22" s="432"/>
      <c r="CG22" s="432"/>
      <c r="CH22" s="432"/>
      <c r="CI22" s="432"/>
      <c r="CJ22" s="432"/>
      <c r="CK22" s="432"/>
      <c r="CL22" s="432"/>
      <c r="CM22" s="432"/>
      <c r="CN22" s="432"/>
      <c r="CO22" s="432"/>
      <c r="CP22" s="432"/>
      <c r="CQ22" s="432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2"/>
      <c r="DD22" s="432"/>
      <c r="DE22" s="432"/>
      <c r="DF22" s="432"/>
      <c r="DG22" s="432"/>
      <c r="DH22" s="432"/>
      <c r="DI22" s="432"/>
      <c r="DJ22" s="432"/>
      <c r="DK22" s="432"/>
      <c r="DL22" s="432"/>
      <c r="DM22" s="432"/>
    </row>
    <row r="23" spans="1:117" ht="21.75" customHeight="1" thickBot="1">
      <c r="A23" s="517" t="s">
        <v>372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45"/>
      <c r="M23" s="545"/>
      <c r="N23" s="545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  <c r="BC23" s="519"/>
      <c r="BD23" s="229"/>
      <c r="BE23" s="229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</row>
    <row r="24" spans="1:117" ht="42.75" customHeight="1">
      <c r="A24" s="252" t="s">
        <v>362</v>
      </c>
      <c r="B24" s="320" t="s">
        <v>388</v>
      </c>
      <c r="C24" s="321">
        <v>3</v>
      </c>
      <c r="D24" s="321"/>
      <c r="E24" s="321"/>
      <c r="F24" s="322"/>
      <c r="G24" s="418"/>
      <c r="H24" s="323"/>
      <c r="I24" s="324">
        <v>3</v>
      </c>
      <c r="J24" s="325">
        <f aca="true" t="shared" si="4" ref="J24:J33">I24*30</f>
        <v>90</v>
      </c>
      <c r="K24" s="442">
        <f aca="true" t="shared" si="5" ref="K24:K33">L24+M24+N24</f>
        <v>32</v>
      </c>
      <c r="L24" s="436">
        <v>16</v>
      </c>
      <c r="M24" s="327">
        <v>16</v>
      </c>
      <c r="N24" s="422"/>
      <c r="O24" s="423">
        <f aca="true" t="shared" si="6" ref="O24:O33">J24-K24</f>
        <v>58</v>
      </c>
      <c r="P24" s="334"/>
      <c r="Q24" s="327"/>
      <c r="R24" s="422"/>
      <c r="S24" s="436"/>
      <c r="T24" s="329"/>
      <c r="U24" s="326"/>
      <c r="V24" s="327"/>
      <c r="W24" s="422"/>
      <c r="X24" s="436"/>
      <c r="Y24" s="391"/>
      <c r="Z24" s="334">
        <v>16</v>
      </c>
      <c r="AA24" s="327">
        <v>16</v>
      </c>
      <c r="AB24" s="422"/>
      <c r="AC24" s="436">
        <v>58</v>
      </c>
      <c r="AD24" s="391">
        <v>3</v>
      </c>
      <c r="AE24" s="334"/>
      <c r="AF24" s="327"/>
      <c r="AG24" s="422"/>
      <c r="AH24" s="436"/>
      <c r="AI24" s="391"/>
      <c r="AJ24" s="334"/>
      <c r="AK24" s="327"/>
      <c r="AL24" s="422"/>
      <c r="AM24" s="436"/>
      <c r="AN24" s="391"/>
      <c r="AO24" s="334"/>
      <c r="AP24" s="327"/>
      <c r="AQ24" s="422"/>
      <c r="AR24" s="436"/>
      <c r="AS24" s="391"/>
      <c r="AT24" s="251"/>
      <c r="AU24" s="210"/>
      <c r="AV24" s="421"/>
      <c r="AW24" s="210"/>
      <c r="AX24" s="256"/>
      <c r="AY24" s="212"/>
      <c r="AZ24" s="210"/>
      <c r="BA24" s="421"/>
      <c r="BB24" s="210"/>
      <c r="BC24" s="258"/>
      <c r="BD24" s="313"/>
      <c r="BE24" s="313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</row>
    <row r="25" spans="1:117" ht="30" customHeight="1" thickBot="1">
      <c r="A25" s="254" t="s">
        <v>363</v>
      </c>
      <c r="B25" s="330" t="s">
        <v>389</v>
      </c>
      <c r="C25" s="321">
        <v>3</v>
      </c>
      <c r="D25" s="321"/>
      <c r="E25" s="321"/>
      <c r="F25" s="322"/>
      <c r="G25" s="419"/>
      <c r="H25" s="323"/>
      <c r="I25" s="324">
        <v>3</v>
      </c>
      <c r="J25" s="331">
        <f t="shared" si="4"/>
        <v>90</v>
      </c>
      <c r="K25" s="442">
        <f t="shared" si="5"/>
        <v>32</v>
      </c>
      <c r="L25" s="327">
        <v>16</v>
      </c>
      <c r="M25" s="327">
        <v>16</v>
      </c>
      <c r="N25" s="422"/>
      <c r="O25" s="328">
        <f t="shared" si="6"/>
        <v>58</v>
      </c>
      <c r="P25" s="334"/>
      <c r="Q25" s="327"/>
      <c r="R25" s="422"/>
      <c r="S25" s="327"/>
      <c r="T25" s="329"/>
      <c r="U25" s="326"/>
      <c r="V25" s="327"/>
      <c r="W25" s="422"/>
      <c r="X25" s="327"/>
      <c r="Y25" s="329"/>
      <c r="Z25" s="334">
        <v>16</v>
      </c>
      <c r="AA25" s="327">
        <v>16</v>
      </c>
      <c r="AB25" s="422"/>
      <c r="AC25" s="327">
        <v>58</v>
      </c>
      <c r="AD25" s="329">
        <v>3</v>
      </c>
      <c r="AE25" s="334"/>
      <c r="AF25" s="327"/>
      <c r="AG25" s="422"/>
      <c r="AH25" s="327"/>
      <c r="AI25" s="329"/>
      <c r="AJ25" s="334"/>
      <c r="AK25" s="327"/>
      <c r="AL25" s="422"/>
      <c r="AM25" s="327"/>
      <c r="AN25" s="329"/>
      <c r="AO25" s="334"/>
      <c r="AP25" s="327"/>
      <c r="AQ25" s="422"/>
      <c r="AR25" s="327"/>
      <c r="AS25" s="329"/>
      <c r="AT25" s="205"/>
      <c r="AU25" s="200"/>
      <c r="AV25" s="255"/>
      <c r="AW25" s="200"/>
      <c r="AX25" s="256"/>
      <c r="AY25" s="203"/>
      <c r="AZ25" s="200"/>
      <c r="BA25" s="255"/>
      <c r="BB25" s="200"/>
      <c r="BC25" s="258"/>
      <c r="BD25" s="214"/>
      <c r="BE25" s="214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</row>
    <row r="26" spans="1:117" ht="62.25" customHeight="1">
      <c r="A26" s="252" t="s">
        <v>364</v>
      </c>
      <c r="B26" s="330" t="s">
        <v>390</v>
      </c>
      <c r="C26" s="321"/>
      <c r="D26" s="321">
        <v>3</v>
      </c>
      <c r="E26" s="321"/>
      <c r="F26" s="322"/>
      <c r="G26" s="419"/>
      <c r="H26" s="323"/>
      <c r="I26" s="324">
        <v>3</v>
      </c>
      <c r="J26" s="331">
        <f t="shared" si="4"/>
        <v>90</v>
      </c>
      <c r="K26" s="442">
        <f t="shared" si="5"/>
        <v>32</v>
      </c>
      <c r="L26" s="327">
        <v>16</v>
      </c>
      <c r="M26" s="327"/>
      <c r="N26" s="422">
        <v>16</v>
      </c>
      <c r="O26" s="328">
        <f t="shared" si="6"/>
        <v>58</v>
      </c>
      <c r="P26" s="334"/>
      <c r="Q26" s="327"/>
      <c r="R26" s="422"/>
      <c r="S26" s="327"/>
      <c r="T26" s="329"/>
      <c r="U26" s="326"/>
      <c r="V26" s="327"/>
      <c r="W26" s="422"/>
      <c r="X26" s="327"/>
      <c r="Y26" s="329"/>
      <c r="Z26" s="334">
        <v>16</v>
      </c>
      <c r="AA26" s="327"/>
      <c r="AB26" s="422">
        <v>16</v>
      </c>
      <c r="AC26" s="327">
        <v>58</v>
      </c>
      <c r="AD26" s="329">
        <v>3</v>
      </c>
      <c r="AE26" s="334"/>
      <c r="AF26" s="327"/>
      <c r="AG26" s="422"/>
      <c r="AH26" s="327"/>
      <c r="AI26" s="329"/>
      <c r="AJ26" s="334"/>
      <c r="AK26" s="327"/>
      <c r="AL26" s="422"/>
      <c r="AM26" s="327"/>
      <c r="AN26" s="329"/>
      <c r="AO26" s="334"/>
      <c r="AP26" s="327"/>
      <c r="AQ26" s="422"/>
      <c r="AR26" s="327"/>
      <c r="AS26" s="329"/>
      <c r="AT26" s="205"/>
      <c r="AU26" s="200"/>
      <c r="AV26" s="255"/>
      <c r="AW26" s="200"/>
      <c r="AX26" s="256"/>
      <c r="AY26" s="203"/>
      <c r="AZ26" s="200"/>
      <c r="BA26" s="255"/>
      <c r="BB26" s="200"/>
      <c r="BC26" s="258"/>
      <c r="BD26" s="214"/>
      <c r="BE26" s="214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</row>
    <row r="27" spans="1:117" ht="63" customHeight="1" thickBot="1">
      <c r="A27" s="254" t="s">
        <v>365</v>
      </c>
      <c r="B27" s="332" t="s">
        <v>391</v>
      </c>
      <c r="C27" s="321"/>
      <c r="D27" s="321">
        <v>3</v>
      </c>
      <c r="E27" s="321"/>
      <c r="F27" s="322"/>
      <c r="G27" s="419"/>
      <c r="H27" s="323"/>
      <c r="I27" s="324">
        <v>3</v>
      </c>
      <c r="J27" s="331">
        <f t="shared" si="4"/>
        <v>90</v>
      </c>
      <c r="K27" s="442">
        <f t="shared" si="5"/>
        <v>32</v>
      </c>
      <c r="L27" s="327">
        <v>16</v>
      </c>
      <c r="M27" s="327"/>
      <c r="N27" s="422">
        <v>16</v>
      </c>
      <c r="O27" s="328">
        <f t="shared" si="6"/>
        <v>58</v>
      </c>
      <c r="P27" s="334"/>
      <c r="Q27" s="327"/>
      <c r="R27" s="422"/>
      <c r="S27" s="327"/>
      <c r="T27" s="329"/>
      <c r="U27" s="326"/>
      <c r="V27" s="327"/>
      <c r="W27" s="422"/>
      <c r="X27" s="327"/>
      <c r="Y27" s="329"/>
      <c r="Z27" s="334">
        <v>16</v>
      </c>
      <c r="AA27" s="327"/>
      <c r="AB27" s="422">
        <v>16</v>
      </c>
      <c r="AC27" s="327">
        <v>58</v>
      </c>
      <c r="AD27" s="329">
        <v>3</v>
      </c>
      <c r="AE27" s="334"/>
      <c r="AF27" s="327"/>
      <c r="AG27" s="422"/>
      <c r="AH27" s="327"/>
      <c r="AI27" s="329"/>
      <c r="AJ27" s="334"/>
      <c r="AK27" s="327"/>
      <c r="AL27" s="422"/>
      <c r="AM27" s="327"/>
      <c r="AN27" s="329"/>
      <c r="AO27" s="334"/>
      <c r="AP27" s="327"/>
      <c r="AQ27" s="422"/>
      <c r="AR27" s="327"/>
      <c r="AS27" s="329"/>
      <c r="AT27" s="205"/>
      <c r="AU27" s="200"/>
      <c r="AV27" s="255"/>
      <c r="AW27" s="200"/>
      <c r="AX27" s="256"/>
      <c r="AY27" s="203"/>
      <c r="AZ27" s="200"/>
      <c r="BA27" s="255"/>
      <c r="BB27" s="200"/>
      <c r="BC27" s="258"/>
      <c r="BD27" s="214"/>
      <c r="BE27" s="214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</row>
    <row r="28" spans="1:117" ht="41.25" customHeight="1">
      <c r="A28" s="252" t="s">
        <v>373</v>
      </c>
      <c r="B28" s="332" t="s">
        <v>392</v>
      </c>
      <c r="C28" s="333"/>
      <c r="D28" s="321">
        <v>4</v>
      </c>
      <c r="E28" s="321"/>
      <c r="F28" s="322"/>
      <c r="G28" s="419"/>
      <c r="H28" s="323"/>
      <c r="I28" s="324">
        <v>3</v>
      </c>
      <c r="J28" s="331">
        <f t="shared" si="4"/>
        <v>90</v>
      </c>
      <c r="K28" s="442">
        <f t="shared" si="5"/>
        <v>32</v>
      </c>
      <c r="L28" s="327">
        <v>16</v>
      </c>
      <c r="M28" s="327"/>
      <c r="N28" s="422">
        <v>16</v>
      </c>
      <c r="O28" s="328">
        <f t="shared" si="6"/>
        <v>58</v>
      </c>
      <c r="P28" s="334"/>
      <c r="Q28" s="327"/>
      <c r="R28" s="422"/>
      <c r="S28" s="327"/>
      <c r="T28" s="329"/>
      <c r="U28" s="326"/>
      <c r="V28" s="327"/>
      <c r="W28" s="422"/>
      <c r="X28" s="327"/>
      <c r="Y28" s="329"/>
      <c r="Z28" s="334"/>
      <c r="AA28" s="327"/>
      <c r="AB28" s="422"/>
      <c r="AC28" s="327"/>
      <c r="AD28" s="329"/>
      <c r="AE28" s="334">
        <v>16</v>
      </c>
      <c r="AF28" s="327"/>
      <c r="AG28" s="422">
        <v>16</v>
      </c>
      <c r="AH28" s="327">
        <v>58</v>
      </c>
      <c r="AI28" s="329">
        <v>3</v>
      </c>
      <c r="AJ28" s="334"/>
      <c r="AK28" s="327"/>
      <c r="AL28" s="422"/>
      <c r="AM28" s="327"/>
      <c r="AN28" s="329"/>
      <c r="AO28" s="334"/>
      <c r="AP28" s="327"/>
      <c r="AQ28" s="422"/>
      <c r="AR28" s="327"/>
      <c r="AS28" s="329"/>
      <c r="AT28" s="205"/>
      <c r="AU28" s="200"/>
      <c r="AV28" s="255"/>
      <c r="AW28" s="200"/>
      <c r="AX28" s="256"/>
      <c r="AY28" s="203"/>
      <c r="AZ28" s="200"/>
      <c r="BA28" s="255"/>
      <c r="BB28" s="200"/>
      <c r="BC28" s="258"/>
      <c r="BD28" s="214"/>
      <c r="BE28" s="214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</row>
    <row r="29" spans="1:117" ht="42.75" customHeight="1" thickBot="1">
      <c r="A29" s="254" t="s">
        <v>374</v>
      </c>
      <c r="B29" s="332" t="s">
        <v>393</v>
      </c>
      <c r="C29" s="333"/>
      <c r="D29" s="321">
        <v>4</v>
      </c>
      <c r="E29" s="321"/>
      <c r="F29" s="322"/>
      <c r="G29" s="419"/>
      <c r="H29" s="323"/>
      <c r="I29" s="324">
        <v>3</v>
      </c>
      <c r="J29" s="331">
        <f t="shared" si="4"/>
        <v>90</v>
      </c>
      <c r="K29" s="442">
        <f t="shared" si="5"/>
        <v>32</v>
      </c>
      <c r="L29" s="327">
        <v>16</v>
      </c>
      <c r="M29" s="327"/>
      <c r="N29" s="422">
        <v>16</v>
      </c>
      <c r="O29" s="328">
        <f t="shared" si="6"/>
        <v>58</v>
      </c>
      <c r="P29" s="334"/>
      <c r="Q29" s="327"/>
      <c r="R29" s="422"/>
      <c r="S29" s="327"/>
      <c r="T29" s="329"/>
      <c r="U29" s="326"/>
      <c r="V29" s="327"/>
      <c r="W29" s="422"/>
      <c r="X29" s="327"/>
      <c r="Y29" s="329"/>
      <c r="Z29" s="334"/>
      <c r="AA29" s="327"/>
      <c r="AB29" s="422"/>
      <c r="AC29" s="327"/>
      <c r="AD29" s="329"/>
      <c r="AE29" s="334">
        <v>16</v>
      </c>
      <c r="AF29" s="327"/>
      <c r="AG29" s="422">
        <v>16</v>
      </c>
      <c r="AH29" s="327">
        <v>58</v>
      </c>
      <c r="AI29" s="329">
        <v>3</v>
      </c>
      <c r="AJ29" s="334"/>
      <c r="AK29" s="327"/>
      <c r="AL29" s="422"/>
      <c r="AM29" s="327"/>
      <c r="AN29" s="329"/>
      <c r="AO29" s="334"/>
      <c r="AP29" s="327"/>
      <c r="AQ29" s="422"/>
      <c r="AR29" s="327"/>
      <c r="AS29" s="329"/>
      <c r="AT29" s="205"/>
      <c r="AU29" s="200"/>
      <c r="AV29" s="255"/>
      <c r="AW29" s="200"/>
      <c r="AX29" s="256"/>
      <c r="AY29" s="203"/>
      <c r="AZ29" s="200"/>
      <c r="BA29" s="255"/>
      <c r="BB29" s="200"/>
      <c r="BC29" s="258"/>
      <c r="BD29" s="214"/>
      <c r="BE29" s="214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</row>
    <row r="30" spans="1:117" ht="21" customHeight="1">
      <c r="A30" s="252" t="s">
        <v>375</v>
      </c>
      <c r="B30" s="332" t="s">
        <v>394</v>
      </c>
      <c r="C30" s="321">
        <v>5</v>
      </c>
      <c r="D30" s="321"/>
      <c r="E30" s="321"/>
      <c r="F30" s="322"/>
      <c r="G30" s="419"/>
      <c r="H30" s="323"/>
      <c r="I30" s="324">
        <v>3</v>
      </c>
      <c r="J30" s="331">
        <f t="shared" si="4"/>
        <v>90</v>
      </c>
      <c r="K30" s="442">
        <f t="shared" si="5"/>
        <v>32</v>
      </c>
      <c r="L30" s="327">
        <v>16</v>
      </c>
      <c r="M30" s="327"/>
      <c r="N30" s="422">
        <v>16</v>
      </c>
      <c r="O30" s="328">
        <f t="shared" si="6"/>
        <v>58</v>
      </c>
      <c r="P30" s="334"/>
      <c r="Q30" s="327"/>
      <c r="R30" s="422"/>
      <c r="S30" s="327"/>
      <c r="T30" s="329"/>
      <c r="U30" s="326"/>
      <c r="V30" s="327"/>
      <c r="W30" s="422"/>
      <c r="X30" s="327"/>
      <c r="Y30" s="329"/>
      <c r="Z30" s="334"/>
      <c r="AA30" s="327"/>
      <c r="AB30" s="422"/>
      <c r="AC30" s="327"/>
      <c r="AD30" s="329"/>
      <c r="AE30" s="334"/>
      <c r="AF30" s="327"/>
      <c r="AG30" s="422"/>
      <c r="AH30" s="327"/>
      <c r="AI30" s="329"/>
      <c r="AJ30" s="334">
        <v>16</v>
      </c>
      <c r="AK30" s="327"/>
      <c r="AL30" s="422">
        <v>16</v>
      </c>
      <c r="AM30" s="327">
        <v>58</v>
      </c>
      <c r="AN30" s="329">
        <v>3</v>
      </c>
      <c r="AO30" s="334"/>
      <c r="AP30" s="327"/>
      <c r="AQ30" s="422"/>
      <c r="AR30" s="422"/>
      <c r="AS30" s="329"/>
      <c r="AT30" s="205"/>
      <c r="AU30" s="200"/>
      <c r="AV30" s="255"/>
      <c r="AW30" s="200"/>
      <c r="AX30" s="256"/>
      <c r="AY30" s="203"/>
      <c r="AZ30" s="200"/>
      <c r="BA30" s="255"/>
      <c r="BB30" s="200"/>
      <c r="BC30" s="258"/>
      <c r="BD30" s="214"/>
      <c r="BE30" s="214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</row>
    <row r="31" spans="1:117" ht="53.25" customHeight="1" thickBot="1">
      <c r="A31" s="254" t="s">
        <v>376</v>
      </c>
      <c r="B31" s="332" t="s">
        <v>395</v>
      </c>
      <c r="C31" s="321">
        <v>5</v>
      </c>
      <c r="D31" s="321"/>
      <c r="E31" s="321"/>
      <c r="F31" s="322"/>
      <c r="G31" s="419"/>
      <c r="H31" s="323"/>
      <c r="I31" s="324">
        <v>3</v>
      </c>
      <c r="J31" s="331">
        <f t="shared" si="4"/>
        <v>90</v>
      </c>
      <c r="K31" s="442">
        <f t="shared" si="5"/>
        <v>32</v>
      </c>
      <c r="L31" s="327">
        <v>16</v>
      </c>
      <c r="M31" s="327"/>
      <c r="N31" s="422">
        <v>16</v>
      </c>
      <c r="O31" s="328">
        <f t="shared" si="6"/>
        <v>58</v>
      </c>
      <c r="P31" s="334"/>
      <c r="Q31" s="327"/>
      <c r="R31" s="422"/>
      <c r="S31" s="327"/>
      <c r="T31" s="329"/>
      <c r="U31" s="326"/>
      <c r="V31" s="327"/>
      <c r="W31" s="422"/>
      <c r="X31" s="327"/>
      <c r="Y31" s="329"/>
      <c r="Z31" s="334"/>
      <c r="AA31" s="327"/>
      <c r="AB31" s="422"/>
      <c r="AC31" s="327"/>
      <c r="AD31" s="329"/>
      <c r="AE31" s="334"/>
      <c r="AF31" s="327"/>
      <c r="AG31" s="422"/>
      <c r="AH31" s="327"/>
      <c r="AI31" s="329"/>
      <c r="AJ31" s="334">
        <v>16</v>
      </c>
      <c r="AK31" s="327"/>
      <c r="AL31" s="422">
        <v>16</v>
      </c>
      <c r="AM31" s="327">
        <v>58</v>
      </c>
      <c r="AN31" s="329">
        <v>3</v>
      </c>
      <c r="AO31" s="334"/>
      <c r="AP31" s="327"/>
      <c r="AQ31" s="422"/>
      <c r="AR31" s="422"/>
      <c r="AS31" s="329"/>
      <c r="AT31" s="205"/>
      <c r="AU31" s="200"/>
      <c r="AV31" s="255"/>
      <c r="AW31" s="200"/>
      <c r="AX31" s="256"/>
      <c r="AY31" s="203"/>
      <c r="AZ31" s="200"/>
      <c r="BA31" s="255"/>
      <c r="BB31" s="200"/>
      <c r="BC31" s="258"/>
      <c r="BD31" s="214"/>
      <c r="BE31" s="214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</row>
    <row r="32" spans="1:117" ht="60.75" customHeight="1">
      <c r="A32" s="252" t="s">
        <v>377</v>
      </c>
      <c r="B32" s="332" t="s">
        <v>396</v>
      </c>
      <c r="C32" s="321"/>
      <c r="D32" s="321">
        <v>6</v>
      </c>
      <c r="E32" s="321"/>
      <c r="F32" s="322"/>
      <c r="G32" s="419"/>
      <c r="H32" s="323"/>
      <c r="I32" s="324">
        <v>3</v>
      </c>
      <c r="J32" s="331">
        <f t="shared" si="4"/>
        <v>90</v>
      </c>
      <c r="K32" s="442">
        <f t="shared" si="5"/>
        <v>32</v>
      </c>
      <c r="L32" s="327">
        <v>16</v>
      </c>
      <c r="M32" s="327"/>
      <c r="N32" s="422">
        <v>16</v>
      </c>
      <c r="O32" s="328">
        <f t="shared" si="6"/>
        <v>58</v>
      </c>
      <c r="P32" s="334"/>
      <c r="Q32" s="327"/>
      <c r="R32" s="422"/>
      <c r="S32" s="327"/>
      <c r="T32" s="329"/>
      <c r="U32" s="326"/>
      <c r="V32" s="327"/>
      <c r="W32" s="422"/>
      <c r="X32" s="327"/>
      <c r="Y32" s="329"/>
      <c r="Z32" s="334"/>
      <c r="AA32" s="327"/>
      <c r="AB32" s="422"/>
      <c r="AC32" s="327"/>
      <c r="AD32" s="329"/>
      <c r="AE32" s="334"/>
      <c r="AF32" s="327"/>
      <c r="AG32" s="422"/>
      <c r="AH32" s="327"/>
      <c r="AI32" s="329"/>
      <c r="AJ32" s="334"/>
      <c r="AK32" s="327"/>
      <c r="AL32" s="422"/>
      <c r="AM32" s="327"/>
      <c r="AN32" s="329"/>
      <c r="AO32" s="334">
        <v>16</v>
      </c>
      <c r="AP32" s="327"/>
      <c r="AQ32" s="422">
        <v>16</v>
      </c>
      <c r="AR32" s="327">
        <v>58</v>
      </c>
      <c r="AS32" s="329">
        <v>3</v>
      </c>
      <c r="AT32" s="205"/>
      <c r="AU32" s="200"/>
      <c r="AV32" s="255"/>
      <c r="AW32" s="200"/>
      <c r="AX32" s="256"/>
      <c r="AY32" s="203"/>
      <c r="AZ32" s="200"/>
      <c r="BA32" s="255"/>
      <c r="BB32" s="200"/>
      <c r="BC32" s="258"/>
      <c r="BD32" s="214"/>
      <c r="BE32" s="214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</row>
    <row r="33" spans="1:117" ht="44.25" customHeight="1" thickBot="1">
      <c r="A33" s="403" t="s">
        <v>378</v>
      </c>
      <c r="B33" s="404" t="s">
        <v>397</v>
      </c>
      <c r="C33" s="405"/>
      <c r="D33" s="405">
        <v>6</v>
      </c>
      <c r="E33" s="405"/>
      <c r="F33" s="406"/>
      <c r="G33" s="420"/>
      <c r="H33" s="407"/>
      <c r="I33" s="324">
        <v>3</v>
      </c>
      <c r="J33" s="331">
        <f t="shared" si="4"/>
        <v>90</v>
      </c>
      <c r="K33" s="442">
        <f t="shared" si="5"/>
        <v>32</v>
      </c>
      <c r="L33" s="437">
        <v>16</v>
      </c>
      <c r="M33" s="327"/>
      <c r="N33" s="422">
        <v>16</v>
      </c>
      <c r="O33" s="424">
        <f t="shared" si="6"/>
        <v>58</v>
      </c>
      <c r="P33" s="334"/>
      <c r="Q33" s="327"/>
      <c r="R33" s="422"/>
      <c r="S33" s="437"/>
      <c r="T33" s="329"/>
      <c r="U33" s="326"/>
      <c r="V33" s="327"/>
      <c r="W33" s="422"/>
      <c r="X33" s="437"/>
      <c r="Y33" s="438"/>
      <c r="Z33" s="334"/>
      <c r="AA33" s="327"/>
      <c r="AB33" s="422"/>
      <c r="AC33" s="437"/>
      <c r="AD33" s="329"/>
      <c r="AE33" s="334"/>
      <c r="AF33" s="327"/>
      <c r="AG33" s="422"/>
      <c r="AH33" s="437"/>
      <c r="AI33" s="329"/>
      <c r="AJ33" s="334"/>
      <c r="AK33" s="327"/>
      <c r="AL33" s="422"/>
      <c r="AM33" s="437"/>
      <c r="AN33" s="329"/>
      <c r="AO33" s="334">
        <v>16</v>
      </c>
      <c r="AP33" s="327"/>
      <c r="AQ33" s="422">
        <v>16</v>
      </c>
      <c r="AR33" s="437">
        <v>58</v>
      </c>
      <c r="AS33" s="438">
        <v>3</v>
      </c>
      <c r="AT33" s="205"/>
      <c r="AU33" s="200"/>
      <c r="AV33" s="255"/>
      <c r="AW33" s="435"/>
      <c r="AX33" s="256"/>
      <c r="AY33" s="203"/>
      <c r="AZ33" s="200"/>
      <c r="BA33" s="255"/>
      <c r="BB33" s="435"/>
      <c r="BC33" s="258"/>
      <c r="BD33" s="214"/>
      <c r="BE33" s="458"/>
      <c r="BF33" s="459"/>
      <c r="BG33" s="459"/>
      <c r="BH33" s="459"/>
      <c r="BI33" s="459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</row>
    <row r="34" spans="1:117" s="414" customFormat="1" ht="36" customHeight="1" thickBot="1">
      <c r="A34" s="542" t="s">
        <v>349</v>
      </c>
      <c r="B34" s="543"/>
      <c r="C34" s="445">
        <v>2</v>
      </c>
      <c r="D34" s="445">
        <v>3</v>
      </c>
      <c r="E34" s="280"/>
      <c r="F34" s="280"/>
      <c r="G34" s="408"/>
      <c r="H34" s="408"/>
      <c r="I34" s="409">
        <v>15</v>
      </c>
      <c r="J34" s="410">
        <f>SUM(J24:J33)/10*5</f>
        <v>450</v>
      </c>
      <c r="K34" s="411">
        <f>K24+K26+K28+K30+K32</f>
        <v>160</v>
      </c>
      <c r="L34" s="411">
        <f aca="true" t="shared" si="7" ref="L34:AS34">L24+L26+L28+L30+L32</f>
        <v>80</v>
      </c>
      <c r="M34" s="411">
        <f t="shared" si="7"/>
        <v>16</v>
      </c>
      <c r="N34" s="411">
        <f t="shared" si="7"/>
        <v>64</v>
      </c>
      <c r="O34" s="411">
        <f t="shared" si="7"/>
        <v>290</v>
      </c>
      <c r="P34" s="412">
        <f t="shared" si="7"/>
        <v>0</v>
      </c>
      <c r="Q34" s="412">
        <f t="shared" si="7"/>
        <v>0</v>
      </c>
      <c r="R34" s="412">
        <f t="shared" si="7"/>
        <v>0</v>
      </c>
      <c r="S34" s="412">
        <f t="shared" si="7"/>
        <v>0</v>
      </c>
      <c r="T34" s="443">
        <f t="shared" si="7"/>
        <v>0</v>
      </c>
      <c r="U34" s="412">
        <f t="shared" si="7"/>
        <v>0</v>
      </c>
      <c r="V34" s="412">
        <f t="shared" si="7"/>
        <v>0</v>
      </c>
      <c r="W34" s="412">
        <f t="shared" si="7"/>
        <v>0</v>
      </c>
      <c r="X34" s="412">
        <f t="shared" si="7"/>
        <v>0</v>
      </c>
      <c r="Y34" s="443">
        <f t="shared" si="7"/>
        <v>0</v>
      </c>
      <c r="Z34" s="443">
        <f t="shared" si="7"/>
        <v>32</v>
      </c>
      <c r="AA34" s="443">
        <f t="shared" si="7"/>
        <v>16</v>
      </c>
      <c r="AB34" s="443">
        <f t="shared" si="7"/>
        <v>16</v>
      </c>
      <c r="AC34" s="443">
        <f t="shared" si="7"/>
        <v>116</v>
      </c>
      <c r="AD34" s="443">
        <f t="shared" si="7"/>
        <v>6</v>
      </c>
      <c r="AE34" s="443">
        <f t="shared" si="7"/>
        <v>16</v>
      </c>
      <c r="AF34" s="443">
        <f t="shared" si="7"/>
        <v>0</v>
      </c>
      <c r="AG34" s="443">
        <f t="shared" si="7"/>
        <v>16</v>
      </c>
      <c r="AH34" s="443">
        <f t="shared" si="7"/>
        <v>58</v>
      </c>
      <c r="AI34" s="443">
        <f t="shared" si="7"/>
        <v>3</v>
      </c>
      <c r="AJ34" s="447">
        <f t="shared" si="7"/>
        <v>16</v>
      </c>
      <c r="AK34" s="443">
        <f t="shared" si="7"/>
        <v>0</v>
      </c>
      <c r="AL34" s="443">
        <f t="shared" si="7"/>
        <v>16</v>
      </c>
      <c r="AM34" s="443">
        <f t="shared" si="7"/>
        <v>58</v>
      </c>
      <c r="AN34" s="443">
        <f t="shared" si="7"/>
        <v>3</v>
      </c>
      <c r="AO34" s="443">
        <f t="shared" si="7"/>
        <v>16</v>
      </c>
      <c r="AP34" s="443">
        <f t="shared" si="7"/>
        <v>0</v>
      </c>
      <c r="AQ34" s="443">
        <f t="shared" si="7"/>
        <v>16</v>
      </c>
      <c r="AR34" s="443">
        <f t="shared" si="7"/>
        <v>58</v>
      </c>
      <c r="AS34" s="443">
        <f t="shared" si="7"/>
        <v>3</v>
      </c>
      <c r="AT34" s="409">
        <f aca="true" t="shared" si="8" ref="AT34:BC34">SUM(AT24:AT33)</f>
        <v>0</v>
      </c>
      <c r="AU34" s="409">
        <f t="shared" si="8"/>
        <v>0</v>
      </c>
      <c r="AV34" s="409">
        <f t="shared" si="8"/>
        <v>0</v>
      </c>
      <c r="AW34" s="409">
        <f t="shared" si="8"/>
        <v>0</v>
      </c>
      <c r="AX34" s="409">
        <f t="shared" si="8"/>
        <v>0</v>
      </c>
      <c r="AY34" s="409">
        <f t="shared" si="8"/>
        <v>0</v>
      </c>
      <c r="AZ34" s="409">
        <f t="shared" si="8"/>
        <v>0</v>
      </c>
      <c r="BA34" s="409">
        <f t="shared" si="8"/>
        <v>0</v>
      </c>
      <c r="BB34" s="409">
        <f t="shared" si="8"/>
        <v>0</v>
      </c>
      <c r="BC34" s="409">
        <f t="shared" si="8"/>
        <v>0</v>
      </c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3"/>
      <c r="CW34" s="413"/>
      <c r="CX34" s="413"/>
      <c r="CY34" s="413"/>
      <c r="CZ34" s="413"/>
      <c r="DA34" s="413"/>
      <c r="DB34" s="413"/>
      <c r="DC34" s="413"/>
      <c r="DD34" s="413"/>
      <c r="DE34" s="413"/>
      <c r="DF34" s="413"/>
      <c r="DG34" s="413"/>
      <c r="DH34" s="413"/>
      <c r="DI34" s="413"/>
      <c r="DJ34" s="413"/>
      <c r="DK34" s="413"/>
      <c r="DL34" s="413"/>
      <c r="DM34" s="413"/>
    </row>
    <row r="35" spans="1:117" ht="36" customHeight="1" thickBot="1" thickTop="1">
      <c r="A35" s="540" t="s">
        <v>411</v>
      </c>
      <c r="B35" s="541"/>
      <c r="C35" s="446">
        <f>SUM(C22+C34)</f>
        <v>5</v>
      </c>
      <c r="D35" s="446">
        <f>SUM(D22+D34)</f>
        <v>6</v>
      </c>
      <c r="E35" s="398"/>
      <c r="F35" s="398"/>
      <c r="G35" s="399"/>
      <c r="H35" s="399"/>
      <c r="I35" s="393">
        <f aca="true" t="shared" si="9" ref="I35:Y35">I34+I22</f>
        <v>33</v>
      </c>
      <c r="J35" s="400">
        <f t="shared" si="9"/>
        <v>990</v>
      </c>
      <c r="K35" s="392">
        <f t="shared" si="9"/>
        <v>352</v>
      </c>
      <c r="L35" s="392">
        <f t="shared" si="9"/>
        <v>176</v>
      </c>
      <c r="M35" s="392">
        <f t="shared" si="9"/>
        <v>16</v>
      </c>
      <c r="N35" s="394">
        <f t="shared" si="9"/>
        <v>160</v>
      </c>
      <c r="O35" s="393">
        <f t="shared" si="9"/>
        <v>638</v>
      </c>
      <c r="P35" s="393">
        <f t="shared" si="9"/>
        <v>0</v>
      </c>
      <c r="Q35" s="393">
        <f t="shared" si="9"/>
        <v>0</v>
      </c>
      <c r="R35" s="393">
        <f t="shared" si="9"/>
        <v>0</v>
      </c>
      <c r="S35" s="393">
        <f t="shared" si="9"/>
        <v>0</v>
      </c>
      <c r="T35" s="393">
        <f t="shared" si="9"/>
        <v>0</v>
      </c>
      <c r="U35" s="393">
        <f t="shared" si="9"/>
        <v>0</v>
      </c>
      <c r="V35" s="393">
        <f t="shared" si="9"/>
        <v>0</v>
      </c>
      <c r="W35" s="393">
        <f t="shared" si="9"/>
        <v>0</v>
      </c>
      <c r="X35" s="393">
        <f t="shared" si="9"/>
        <v>0</v>
      </c>
      <c r="Y35" s="393">
        <f t="shared" si="9"/>
        <v>0</v>
      </c>
      <c r="Z35" s="393">
        <f>Z22+Z34</f>
        <v>80</v>
      </c>
      <c r="AA35" s="393">
        <f aca="true" t="shared" si="10" ref="AA35:AS35">AA22+AA34</f>
        <v>16</v>
      </c>
      <c r="AB35" s="393">
        <f t="shared" si="10"/>
        <v>64</v>
      </c>
      <c r="AC35" s="393">
        <f t="shared" si="10"/>
        <v>290</v>
      </c>
      <c r="AD35" s="393">
        <f t="shared" si="10"/>
        <v>15</v>
      </c>
      <c r="AE35" s="393">
        <f t="shared" si="10"/>
        <v>64</v>
      </c>
      <c r="AF35" s="393">
        <f t="shared" si="10"/>
        <v>0</v>
      </c>
      <c r="AG35" s="393">
        <f t="shared" si="10"/>
        <v>64</v>
      </c>
      <c r="AH35" s="393">
        <f t="shared" si="10"/>
        <v>232</v>
      </c>
      <c r="AI35" s="393">
        <f t="shared" si="10"/>
        <v>12</v>
      </c>
      <c r="AJ35" s="395">
        <f t="shared" si="10"/>
        <v>16</v>
      </c>
      <c r="AK35" s="393">
        <f t="shared" si="10"/>
        <v>0</v>
      </c>
      <c r="AL35" s="393">
        <f t="shared" si="10"/>
        <v>16</v>
      </c>
      <c r="AM35" s="393">
        <f t="shared" si="10"/>
        <v>58</v>
      </c>
      <c r="AN35" s="393">
        <f t="shared" si="10"/>
        <v>3</v>
      </c>
      <c r="AO35" s="393">
        <f t="shared" si="10"/>
        <v>16</v>
      </c>
      <c r="AP35" s="393">
        <f t="shared" si="10"/>
        <v>0</v>
      </c>
      <c r="AQ35" s="393">
        <f t="shared" si="10"/>
        <v>16</v>
      </c>
      <c r="AR35" s="393">
        <f t="shared" si="10"/>
        <v>58</v>
      </c>
      <c r="AS35" s="393">
        <f t="shared" si="10"/>
        <v>3</v>
      </c>
      <c r="AT35" s="393">
        <f aca="true" t="shared" si="11" ref="AT35:BC35">AT34+AT22</f>
        <v>0</v>
      </c>
      <c r="AU35" s="393">
        <f t="shared" si="11"/>
        <v>0</v>
      </c>
      <c r="AV35" s="393">
        <f t="shared" si="11"/>
        <v>0</v>
      </c>
      <c r="AW35" s="393">
        <f t="shared" si="11"/>
        <v>0</v>
      </c>
      <c r="AX35" s="393">
        <f t="shared" si="11"/>
        <v>0</v>
      </c>
      <c r="AY35" s="393">
        <f t="shared" si="11"/>
        <v>0</v>
      </c>
      <c r="AZ35" s="393">
        <f t="shared" si="11"/>
        <v>0</v>
      </c>
      <c r="BA35" s="393">
        <f t="shared" si="11"/>
        <v>0</v>
      </c>
      <c r="BB35" s="393">
        <f t="shared" si="11"/>
        <v>0</v>
      </c>
      <c r="BC35" s="393">
        <f t="shared" si="11"/>
        <v>0</v>
      </c>
      <c r="BD35" s="214"/>
      <c r="BE35" s="214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</row>
    <row r="36" spans="1:117" s="229" customFormat="1" ht="21.75" customHeight="1" thickBot="1">
      <c r="A36" s="520" t="s">
        <v>278</v>
      </c>
      <c r="B36" s="521"/>
      <c r="C36" s="396">
        <f>SUM(C16+C35)</f>
        <v>8</v>
      </c>
      <c r="D36" s="396">
        <f>SUM(D16+D35)</f>
        <v>12</v>
      </c>
      <c r="E36" s="396"/>
      <c r="F36" s="396"/>
      <c r="G36" s="401"/>
      <c r="H36" s="401"/>
      <c r="I36" s="402">
        <f>I16+I35</f>
        <v>60</v>
      </c>
      <c r="J36" s="401">
        <f aca="true" t="shared" si="12" ref="J36:AS36">J16+J35</f>
        <v>1800</v>
      </c>
      <c r="K36" s="396">
        <f t="shared" si="12"/>
        <v>640</v>
      </c>
      <c r="L36" s="396">
        <f t="shared" si="12"/>
        <v>256</v>
      </c>
      <c r="M36" s="396">
        <f t="shared" si="12"/>
        <v>176</v>
      </c>
      <c r="N36" s="396">
        <f t="shared" si="12"/>
        <v>208</v>
      </c>
      <c r="O36" s="396">
        <f t="shared" si="12"/>
        <v>1160</v>
      </c>
      <c r="P36" s="396">
        <f t="shared" si="12"/>
        <v>32</v>
      </c>
      <c r="Q36" s="396">
        <f t="shared" si="12"/>
        <v>48</v>
      </c>
      <c r="R36" s="396">
        <f t="shared" si="12"/>
        <v>16</v>
      </c>
      <c r="S36" s="396">
        <f t="shared" si="12"/>
        <v>174</v>
      </c>
      <c r="T36" s="396">
        <f t="shared" si="12"/>
        <v>9</v>
      </c>
      <c r="U36" s="396">
        <f t="shared" si="12"/>
        <v>32</v>
      </c>
      <c r="V36" s="396">
        <f t="shared" si="12"/>
        <v>48</v>
      </c>
      <c r="W36" s="396">
        <f t="shared" si="12"/>
        <v>16</v>
      </c>
      <c r="X36" s="396">
        <f t="shared" si="12"/>
        <v>174</v>
      </c>
      <c r="Y36" s="396">
        <f t="shared" si="12"/>
        <v>9</v>
      </c>
      <c r="Z36" s="396">
        <f t="shared" si="12"/>
        <v>96</v>
      </c>
      <c r="AA36" s="396">
        <f t="shared" si="12"/>
        <v>48</v>
      </c>
      <c r="AB36" s="396">
        <f t="shared" si="12"/>
        <v>80</v>
      </c>
      <c r="AC36" s="396">
        <f t="shared" si="12"/>
        <v>406</v>
      </c>
      <c r="AD36" s="396">
        <f t="shared" si="12"/>
        <v>21</v>
      </c>
      <c r="AE36" s="396">
        <f t="shared" si="12"/>
        <v>64</v>
      </c>
      <c r="AF36" s="396">
        <f t="shared" si="12"/>
        <v>32</v>
      </c>
      <c r="AG36" s="396">
        <f t="shared" si="12"/>
        <v>64</v>
      </c>
      <c r="AH36" s="396">
        <f t="shared" si="12"/>
        <v>290</v>
      </c>
      <c r="AI36" s="396">
        <f t="shared" si="12"/>
        <v>15</v>
      </c>
      <c r="AJ36" s="396">
        <f t="shared" si="12"/>
        <v>16</v>
      </c>
      <c r="AK36" s="396">
        <f t="shared" si="12"/>
        <v>0</v>
      </c>
      <c r="AL36" s="396">
        <f t="shared" si="12"/>
        <v>16</v>
      </c>
      <c r="AM36" s="396">
        <f t="shared" si="12"/>
        <v>58</v>
      </c>
      <c r="AN36" s="396">
        <f t="shared" si="12"/>
        <v>3</v>
      </c>
      <c r="AO36" s="396">
        <f t="shared" si="12"/>
        <v>16</v>
      </c>
      <c r="AP36" s="396">
        <f t="shared" si="12"/>
        <v>0</v>
      </c>
      <c r="AQ36" s="396">
        <f t="shared" si="12"/>
        <v>16</v>
      </c>
      <c r="AR36" s="396">
        <f t="shared" si="12"/>
        <v>58</v>
      </c>
      <c r="AS36" s="396">
        <f t="shared" si="12"/>
        <v>3</v>
      </c>
      <c r="AT36" s="396">
        <f aca="true" t="shared" si="13" ref="AT36:BC36">AT15+AT35</f>
        <v>0</v>
      </c>
      <c r="AU36" s="396">
        <f t="shared" si="13"/>
        <v>0</v>
      </c>
      <c r="AV36" s="396">
        <f t="shared" si="13"/>
        <v>0</v>
      </c>
      <c r="AW36" s="396">
        <f t="shared" si="13"/>
        <v>0</v>
      </c>
      <c r="AX36" s="396">
        <f t="shared" si="13"/>
        <v>0</v>
      </c>
      <c r="AY36" s="396">
        <f t="shared" si="13"/>
        <v>0</v>
      </c>
      <c r="AZ36" s="396">
        <f t="shared" si="13"/>
        <v>0</v>
      </c>
      <c r="BA36" s="396">
        <f t="shared" si="13"/>
        <v>0</v>
      </c>
      <c r="BB36" s="396">
        <f t="shared" si="13"/>
        <v>0</v>
      </c>
      <c r="BC36" s="396">
        <f t="shared" si="13"/>
        <v>0</v>
      </c>
      <c r="BD36" s="455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</row>
    <row r="37" spans="1:117" s="232" customFormat="1" ht="30" customHeight="1" thickBot="1">
      <c r="A37" s="314"/>
      <c r="B37" s="208"/>
      <c r="C37" s="209"/>
      <c r="D37" s="209"/>
      <c r="E37" s="209"/>
      <c r="F37" s="209"/>
      <c r="G37" s="235"/>
      <c r="H37" s="235"/>
      <c r="I37" s="209"/>
      <c r="J37" s="315"/>
      <c r="K37" s="513" t="s">
        <v>366</v>
      </c>
      <c r="L37" s="513"/>
      <c r="M37" s="513"/>
      <c r="N37" s="513"/>
      <c r="O37" s="513"/>
      <c r="P37" s="514">
        <f>P36+Q36+R36</f>
        <v>96</v>
      </c>
      <c r="Q37" s="514"/>
      <c r="R37" s="514"/>
      <c r="S37" s="514"/>
      <c r="T37" s="514"/>
      <c r="U37" s="514">
        <f>U36+V36+W36</f>
        <v>96</v>
      </c>
      <c r="V37" s="514"/>
      <c r="W37" s="514"/>
      <c r="X37" s="514"/>
      <c r="Y37" s="514"/>
      <c r="Z37" s="514">
        <f>Z36+AA36+AB36</f>
        <v>224</v>
      </c>
      <c r="AA37" s="514"/>
      <c r="AB37" s="514"/>
      <c r="AC37" s="514"/>
      <c r="AD37" s="514"/>
      <c r="AE37" s="514">
        <f>AE36+AF36+AG36</f>
        <v>160</v>
      </c>
      <c r="AF37" s="514"/>
      <c r="AG37" s="514"/>
      <c r="AH37" s="514"/>
      <c r="AI37" s="514"/>
      <c r="AJ37" s="514">
        <f>AJ36+AK36+AL36</f>
        <v>32</v>
      </c>
      <c r="AK37" s="514"/>
      <c r="AL37" s="514"/>
      <c r="AM37" s="514"/>
      <c r="AN37" s="514"/>
      <c r="AO37" s="514">
        <f>AO36+AP36+AQ36</f>
        <v>32</v>
      </c>
      <c r="AP37" s="514"/>
      <c r="AQ37" s="514"/>
      <c r="AR37" s="514"/>
      <c r="AS37" s="514"/>
      <c r="AT37" s="516">
        <f>AT36+AU36+AV36</f>
        <v>0</v>
      </c>
      <c r="AU37" s="516"/>
      <c r="AV37" s="516"/>
      <c r="AW37" s="516"/>
      <c r="AX37" s="516"/>
      <c r="AY37" s="516">
        <f>AY36+AZ36+BA36</f>
        <v>0</v>
      </c>
      <c r="AZ37" s="516"/>
      <c r="BA37" s="516"/>
      <c r="BB37" s="516"/>
      <c r="BC37" s="516"/>
      <c r="BD37" s="457">
        <v>640</v>
      </c>
      <c r="BE37" s="214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</row>
    <row r="38" spans="1:117" ht="18" customHeight="1" thickBot="1">
      <c r="A38" s="316"/>
      <c r="B38" s="208"/>
      <c r="C38" s="208"/>
      <c r="D38" s="199"/>
      <c r="E38" s="208"/>
      <c r="F38" s="208"/>
      <c r="G38" s="220"/>
      <c r="H38" s="220"/>
      <c r="I38" s="220"/>
      <c r="J38" s="218"/>
      <c r="K38" s="531" t="s">
        <v>262</v>
      </c>
      <c r="L38" s="531"/>
      <c r="M38" s="531"/>
      <c r="N38" s="531"/>
      <c r="O38" s="531"/>
      <c r="P38" s="539">
        <v>0</v>
      </c>
      <c r="Q38" s="539"/>
      <c r="R38" s="539"/>
      <c r="S38" s="539"/>
      <c r="T38" s="539"/>
      <c r="U38" s="514">
        <v>1</v>
      </c>
      <c r="V38" s="514"/>
      <c r="W38" s="514"/>
      <c r="X38" s="514"/>
      <c r="Y38" s="514"/>
      <c r="Z38" s="514">
        <v>2</v>
      </c>
      <c r="AA38" s="514"/>
      <c r="AB38" s="514"/>
      <c r="AC38" s="514"/>
      <c r="AD38" s="514"/>
      <c r="AE38" s="514">
        <v>4</v>
      </c>
      <c r="AF38" s="514"/>
      <c r="AG38" s="514"/>
      <c r="AH38" s="514"/>
      <c r="AI38" s="514"/>
      <c r="AJ38" s="514">
        <v>1</v>
      </c>
      <c r="AK38" s="514"/>
      <c r="AL38" s="514"/>
      <c r="AM38" s="514"/>
      <c r="AN38" s="514"/>
      <c r="AO38" s="514"/>
      <c r="AP38" s="514"/>
      <c r="AQ38" s="514"/>
      <c r="AR38" s="514"/>
      <c r="AS38" s="514"/>
      <c r="AT38" s="514"/>
      <c r="AU38" s="514"/>
      <c r="AV38" s="514"/>
      <c r="AW38" s="514"/>
      <c r="AX38" s="514"/>
      <c r="AY38" s="514"/>
      <c r="AZ38" s="514"/>
      <c r="BA38" s="514"/>
      <c r="BB38" s="514"/>
      <c r="BC38" s="538"/>
      <c r="BD38" s="402">
        <f>SUM(P38+U38+Z38+AE38+AJ38+AO38+AT38+AY38)</f>
        <v>8</v>
      </c>
      <c r="BE38" s="214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</row>
    <row r="39" spans="1:117" ht="18" customHeight="1" thickBot="1">
      <c r="A39" s="316"/>
      <c r="B39" s="208"/>
      <c r="C39" s="208"/>
      <c r="D39" s="206"/>
      <c r="E39" s="209"/>
      <c r="F39" s="209"/>
      <c r="G39" s="219"/>
      <c r="H39" s="219"/>
      <c r="I39" s="219"/>
      <c r="J39" s="219"/>
      <c r="K39" s="531" t="s">
        <v>129</v>
      </c>
      <c r="L39" s="531"/>
      <c r="M39" s="531"/>
      <c r="N39" s="531"/>
      <c r="O39" s="531"/>
      <c r="P39" s="514">
        <v>3</v>
      </c>
      <c r="Q39" s="514"/>
      <c r="R39" s="514"/>
      <c r="S39" s="514"/>
      <c r="T39" s="514"/>
      <c r="U39" s="514">
        <v>2</v>
      </c>
      <c r="V39" s="514"/>
      <c r="W39" s="514"/>
      <c r="X39" s="514"/>
      <c r="Y39" s="514"/>
      <c r="Z39" s="514">
        <v>5</v>
      </c>
      <c r="AA39" s="514"/>
      <c r="AB39" s="514"/>
      <c r="AC39" s="514"/>
      <c r="AD39" s="514"/>
      <c r="AE39" s="514">
        <v>1</v>
      </c>
      <c r="AF39" s="514"/>
      <c r="AG39" s="514"/>
      <c r="AH39" s="514"/>
      <c r="AI39" s="514"/>
      <c r="AJ39" s="514"/>
      <c r="AK39" s="514"/>
      <c r="AL39" s="514"/>
      <c r="AM39" s="514"/>
      <c r="AN39" s="514"/>
      <c r="AO39" s="514">
        <v>1</v>
      </c>
      <c r="AP39" s="514"/>
      <c r="AQ39" s="514"/>
      <c r="AR39" s="514"/>
      <c r="AS39" s="514"/>
      <c r="AT39" s="516"/>
      <c r="AU39" s="516"/>
      <c r="AV39" s="516"/>
      <c r="AW39" s="516"/>
      <c r="AX39" s="516"/>
      <c r="AY39" s="516"/>
      <c r="AZ39" s="516"/>
      <c r="BA39" s="516"/>
      <c r="BB39" s="516"/>
      <c r="BC39" s="533"/>
      <c r="BD39" s="454">
        <f>SUM(P39+U39+Z39+AE39+AJ39+AO39+AT39+AY39)</f>
        <v>12</v>
      </c>
      <c r="BE39" s="214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</row>
    <row r="40" spans="1:57" s="216" customFormat="1" ht="18" customHeight="1" thickBot="1">
      <c r="A40" s="215"/>
      <c r="B40" s="215"/>
      <c r="C40" s="221"/>
      <c r="D40" s="215"/>
      <c r="E40" s="221"/>
      <c r="F40" s="221"/>
      <c r="G40" s="222"/>
      <c r="H40" s="222"/>
      <c r="I40" s="222"/>
      <c r="J40" s="222"/>
      <c r="K40" s="532" t="s">
        <v>32</v>
      </c>
      <c r="L40" s="532"/>
      <c r="M40" s="532"/>
      <c r="N40" s="532"/>
      <c r="O40" s="532"/>
      <c r="P40" s="525">
        <f>SUM(P38:T39)</f>
        <v>3</v>
      </c>
      <c r="Q40" s="525"/>
      <c r="R40" s="525"/>
      <c r="S40" s="525"/>
      <c r="T40" s="525"/>
      <c r="U40" s="525">
        <f>SUM(U38:Y39)</f>
        <v>3</v>
      </c>
      <c r="V40" s="525"/>
      <c r="W40" s="525"/>
      <c r="X40" s="525"/>
      <c r="Y40" s="525"/>
      <c r="Z40" s="525">
        <f>SUM(Z38:AD39)</f>
        <v>7</v>
      </c>
      <c r="AA40" s="525"/>
      <c r="AB40" s="525"/>
      <c r="AC40" s="525"/>
      <c r="AD40" s="525"/>
      <c r="AE40" s="525">
        <f>SUM(AE38:AI39)</f>
        <v>5</v>
      </c>
      <c r="AF40" s="525"/>
      <c r="AG40" s="525"/>
      <c r="AH40" s="525"/>
      <c r="AI40" s="525"/>
      <c r="AJ40" s="525">
        <f>SUM(AJ38:AN39)</f>
        <v>1</v>
      </c>
      <c r="AK40" s="525"/>
      <c r="AL40" s="525"/>
      <c r="AM40" s="525"/>
      <c r="AN40" s="525"/>
      <c r="AO40" s="525">
        <f>SUM(AO38:AS39)</f>
        <v>1</v>
      </c>
      <c r="AP40" s="525"/>
      <c r="AQ40" s="525"/>
      <c r="AR40" s="525"/>
      <c r="AS40" s="525"/>
      <c r="AT40" s="525">
        <f>SUM(AT38:AX39)</f>
        <v>0</v>
      </c>
      <c r="AU40" s="525"/>
      <c r="AV40" s="525"/>
      <c r="AW40" s="525"/>
      <c r="AX40" s="525"/>
      <c r="AY40" s="525">
        <f>SUM(AY38:BC39)</f>
        <v>0</v>
      </c>
      <c r="AZ40" s="525"/>
      <c r="BA40" s="525"/>
      <c r="BB40" s="525"/>
      <c r="BC40" s="525"/>
      <c r="BD40" s="456"/>
      <c r="BE40" s="317"/>
    </row>
    <row r="41" spans="1:56" s="264" customFormat="1" ht="18.75" customHeight="1">
      <c r="A41" s="259"/>
      <c r="B41" s="246" t="s">
        <v>340</v>
      </c>
      <c r="C41" s="260"/>
      <c r="D41" s="260"/>
      <c r="E41" s="260"/>
      <c r="F41" s="260"/>
      <c r="G41" s="265"/>
      <c r="H41" s="266"/>
      <c r="I41" s="267"/>
      <c r="J41" s="266"/>
      <c r="K41" s="248"/>
      <c r="L41" s="248"/>
      <c r="M41" s="530" t="s">
        <v>383</v>
      </c>
      <c r="N41" s="530"/>
      <c r="O41" s="530"/>
      <c r="P41" s="530"/>
      <c r="Q41" s="530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61"/>
      <c r="AU41" s="262"/>
      <c r="AV41" s="263"/>
      <c r="AW41" s="246"/>
      <c r="AX41" s="246"/>
      <c r="AY41" s="246"/>
      <c r="AZ41" s="246"/>
      <c r="BA41" s="246"/>
      <c r="BB41" s="246"/>
      <c r="BC41" s="246"/>
      <c r="BD41" s="246"/>
    </row>
    <row r="42" spans="1:117" ht="18.75" customHeight="1">
      <c r="A42" s="195"/>
      <c r="B42" s="243"/>
      <c r="C42" s="529" t="s">
        <v>356</v>
      </c>
      <c r="D42" s="529"/>
      <c r="E42" s="529"/>
      <c r="F42" s="529"/>
      <c r="G42" s="529"/>
      <c r="H42" s="529" t="s">
        <v>357</v>
      </c>
      <c r="I42" s="529"/>
      <c r="J42" s="529"/>
      <c r="K42" s="529"/>
      <c r="L42" s="529"/>
      <c r="M42" s="529" t="s">
        <v>358</v>
      </c>
      <c r="N42" s="529"/>
      <c r="O42" s="529"/>
      <c r="P42" s="529"/>
      <c r="Q42" s="529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6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38"/>
      <c r="AU42" s="239"/>
      <c r="AV42" s="240"/>
      <c r="AW42" s="246"/>
      <c r="AX42" s="246"/>
      <c r="AY42" s="246"/>
      <c r="AZ42" s="246"/>
      <c r="BA42" s="246"/>
      <c r="BB42" s="246"/>
      <c r="BC42" s="246"/>
      <c r="BD42" s="246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</row>
    <row r="43" spans="1:56" s="264" customFormat="1" ht="18.75" customHeight="1">
      <c r="A43" s="259"/>
      <c r="B43" s="246" t="s">
        <v>359</v>
      </c>
      <c r="C43" s="260"/>
      <c r="D43" s="260"/>
      <c r="E43" s="260"/>
      <c r="F43" s="260"/>
      <c r="G43" s="265"/>
      <c r="H43" s="266"/>
      <c r="I43" s="267"/>
      <c r="J43" s="266"/>
      <c r="K43" s="248"/>
      <c r="L43" s="248"/>
      <c r="M43" s="530" t="s">
        <v>381</v>
      </c>
      <c r="N43" s="530"/>
      <c r="O43" s="530"/>
      <c r="P43" s="530"/>
      <c r="Q43" s="530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61"/>
      <c r="AU43" s="262"/>
      <c r="AV43" s="263"/>
      <c r="AW43" s="246"/>
      <c r="AX43" s="246"/>
      <c r="AY43" s="246"/>
      <c r="AZ43" s="246"/>
      <c r="BA43" s="246"/>
      <c r="BB43" s="246"/>
      <c r="BC43" s="246"/>
      <c r="BD43" s="246"/>
    </row>
    <row r="44" spans="1:117" ht="18.75" customHeight="1">
      <c r="A44" s="195"/>
      <c r="B44" s="243"/>
      <c r="C44" s="529" t="s">
        <v>356</v>
      </c>
      <c r="D44" s="529"/>
      <c r="E44" s="529"/>
      <c r="F44" s="529"/>
      <c r="G44" s="529"/>
      <c r="H44" s="529" t="s">
        <v>357</v>
      </c>
      <c r="I44" s="529"/>
      <c r="J44" s="529"/>
      <c r="K44" s="529"/>
      <c r="L44" s="529"/>
      <c r="M44" s="529" t="s">
        <v>358</v>
      </c>
      <c r="N44" s="529"/>
      <c r="O44" s="529"/>
      <c r="P44" s="529"/>
      <c r="Q44" s="529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6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38"/>
      <c r="AU44" s="239"/>
      <c r="AV44" s="240"/>
      <c r="AW44" s="246"/>
      <c r="AX44" s="246"/>
      <c r="AY44" s="246"/>
      <c r="AZ44" s="246"/>
      <c r="BA44" s="246"/>
      <c r="BB44" s="246"/>
      <c r="BC44" s="246"/>
      <c r="BD44" s="246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</row>
    <row r="45" spans="1:56" s="264" customFormat="1" ht="18.75" customHeight="1">
      <c r="A45" s="259"/>
      <c r="B45" s="246" t="s">
        <v>360</v>
      </c>
      <c r="C45" s="260"/>
      <c r="D45" s="260"/>
      <c r="E45" s="260"/>
      <c r="F45" s="260"/>
      <c r="G45" s="265"/>
      <c r="H45" s="266"/>
      <c r="I45" s="267"/>
      <c r="J45" s="266"/>
      <c r="K45" s="248"/>
      <c r="L45" s="248"/>
      <c r="M45" s="530" t="s">
        <v>384</v>
      </c>
      <c r="N45" s="530"/>
      <c r="O45" s="530"/>
      <c r="P45" s="530"/>
      <c r="Q45" s="530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61"/>
      <c r="AU45" s="262"/>
      <c r="AV45" s="263"/>
      <c r="AW45" s="246"/>
      <c r="AX45" s="246"/>
      <c r="AY45" s="246"/>
      <c r="AZ45" s="246"/>
      <c r="BA45" s="246"/>
      <c r="BB45" s="246"/>
      <c r="BC45" s="246"/>
      <c r="BD45" s="246"/>
    </row>
    <row r="46" spans="1:117" ht="18.75" customHeight="1">
      <c r="A46" s="195"/>
      <c r="B46" s="243"/>
      <c r="C46" s="529" t="s">
        <v>356</v>
      </c>
      <c r="D46" s="529"/>
      <c r="E46" s="529"/>
      <c r="F46" s="529"/>
      <c r="G46" s="529"/>
      <c r="H46" s="529" t="s">
        <v>357</v>
      </c>
      <c r="I46" s="529"/>
      <c r="J46" s="529"/>
      <c r="K46" s="529"/>
      <c r="L46" s="529"/>
      <c r="M46" s="529" t="s">
        <v>358</v>
      </c>
      <c r="N46" s="529"/>
      <c r="O46" s="529"/>
      <c r="P46" s="529"/>
      <c r="Q46" s="529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6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38"/>
      <c r="AU46" s="239"/>
      <c r="AV46" s="240"/>
      <c r="AW46" s="246"/>
      <c r="AX46" s="246"/>
      <c r="AY46" s="246"/>
      <c r="AZ46" s="246"/>
      <c r="BA46" s="246"/>
      <c r="BB46" s="246"/>
      <c r="BC46" s="246"/>
      <c r="BD46" s="246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</row>
    <row r="47" spans="1:56" s="264" customFormat="1" ht="18.75" customHeight="1">
      <c r="A47" s="259"/>
      <c r="B47" s="246" t="s">
        <v>361</v>
      </c>
      <c r="C47" s="260"/>
      <c r="D47" s="260"/>
      <c r="E47" s="260"/>
      <c r="F47" s="260"/>
      <c r="G47" s="265"/>
      <c r="H47" s="266"/>
      <c r="I47" s="267"/>
      <c r="J47" s="266"/>
      <c r="K47" s="248"/>
      <c r="L47" s="248"/>
      <c r="M47" s="530" t="s">
        <v>385</v>
      </c>
      <c r="N47" s="530"/>
      <c r="O47" s="530"/>
      <c r="P47" s="530"/>
      <c r="Q47" s="530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61"/>
      <c r="AU47" s="262"/>
      <c r="AV47" s="263"/>
      <c r="AW47" s="246"/>
      <c r="AX47" s="246"/>
      <c r="AY47" s="246"/>
      <c r="AZ47" s="246"/>
      <c r="BA47" s="246"/>
      <c r="BB47" s="246"/>
      <c r="BC47" s="246"/>
      <c r="BD47" s="246"/>
    </row>
    <row r="48" spans="1:117" ht="18.75" customHeight="1">
      <c r="A48" s="195"/>
      <c r="B48" s="243"/>
      <c r="C48" s="529" t="s">
        <v>356</v>
      </c>
      <c r="D48" s="529"/>
      <c r="E48" s="529"/>
      <c r="F48" s="529"/>
      <c r="G48" s="529"/>
      <c r="H48" s="529" t="s">
        <v>357</v>
      </c>
      <c r="I48" s="529"/>
      <c r="J48" s="529"/>
      <c r="K48" s="529"/>
      <c r="L48" s="529"/>
      <c r="M48" s="529" t="s">
        <v>358</v>
      </c>
      <c r="N48" s="529"/>
      <c r="O48" s="529"/>
      <c r="P48" s="529"/>
      <c r="Q48" s="529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6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38"/>
      <c r="AU48" s="239"/>
      <c r="AV48" s="240"/>
      <c r="AW48" s="246"/>
      <c r="AX48" s="246"/>
      <c r="AY48" s="246"/>
      <c r="AZ48" s="246"/>
      <c r="BA48" s="246"/>
      <c r="BB48" s="246"/>
      <c r="BC48" s="246"/>
      <c r="BD48" s="246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</row>
    <row r="49" spans="1:117" ht="18.75" customHeight="1">
      <c r="A49" s="195"/>
      <c r="B49" s="243"/>
      <c r="C49" s="247"/>
      <c r="D49" s="247"/>
      <c r="E49" s="247"/>
      <c r="F49" s="247"/>
      <c r="G49" s="247"/>
      <c r="H49" s="247"/>
      <c r="I49" s="268"/>
      <c r="J49" s="247"/>
      <c r="K49" s="247"/>
      <c r="L49" s="247"/>
      <c r="M49" s="247"/>
      <c r="N49" s="247"/>
      <c r="O49" s="247"/>
      <c r="P49" s="247"/>
      <c r="Q49" s="247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6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38"/>
      <c r="AU49" s="239"/>
      <c r="AV49" s="240"/>
      <c r="AW49" s="246"/>
      <c r="AX49" s="246"/>
      <c r="AY49" s="246"/>
      <c r="AZ49" s="246"/>
      <c r="BA49" s="246"/>
      <c r="BB49" s="246"/>
      <c r="BC49" s="246"/>
      <c r="BD49" s="246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</row>
    <row r="50" spans="2:55" ht="17.25">
      <c r="B50" s="223"/>
      <c r="C50" s="224"/>
      <c r="D50" s="225"/>
      <c r="E50" s="224"/>
      <c r="F50" s="224"/>
      <c r="G50" s="227"/>
      <c r="H50" s="227"/>
      <c r="I50" s="226"/>
      <c r="J50" s="227"/>
      <c r="K50" s="225"/>
      <c r="L50" s="225"/>
      <c r="M50" s="225"/>
      <c r="N50" s="225"/>
      <c r="O50" s="225"/>
      <c r="P50" s="241"/>
      <c r="Q50" s="241"/>
      <c r="R50" s="241"/>
      <c r="S50" s="241"/>
      <c r="T50" s="242"/>
      <c r="U50" s="241"/>
      <c r="V50" s="241"/>
      <c r="W50" s="241"/>
      <c r="X50" s="241"/>
      <c r="Y50" s="242"/>
      <c r="Z50" s="241"/>
      <c r="AA50" s="241"/>
      <c r="AB50" s="241"/>
      <c r="AC50" s="241"/>
      <c r="AD50" s="242"/>
      <c r="AE50" s="241"/>
      <c r="AF50" s="241"/>
      <c r="AG50" s="241"/>
      <c r="AH50" s="241"/>
      <c r="AI50" s="242"/>
      <c r="AJ50" s="241"/>
      <c r="AK50" s="241"/>
      <c r="AL50" s="241"/>
      <c r="AM50" s="241"/>
      <c r="AN50" s="242"/>
      <c r="AO50" s="241"/>
      <c r="AP50" s="241"/>
      <c r="AQ50" s="241"/>
      <c r="AR50" s="241"/>
      <c r="AS50" s="242"/>
      <c r="AT50" s="241"/>
      <c r="AU50" s="241"/>
      <c r="AV50" s="241"/>
      <c r="AW50" s="241"/>
      <c r="AX50" s="242"/>
      <c r="AY50" s="241"/>
      <c r="AZ50" s="241"/>
      <c r="BA50" s="241"/>
      <c r="BB50" s="241"/>
      <c r="BC50" s="242"/>
    </row>
    <row r="51" spans="2:55" ht="17.25">
      <c r="B51" s="223"/>
      <c r="C51" s="224"/>
      <c r="D51" s="225"/>
      <c r="E51" s="224"/>
      <c r="F51" s="224"/>
      <c r="G51" s="227"/>
      <c r="H51" s="227"/>
      <c r="I51" s="226"/>
      <c r="J51" s="227"/>
      <c r="K51" s="225"/>
      <c r="L51" s="225"/>
      <c r="M51" s="225"/>
      <c r="N51" s="225"/>
      <c r="O51" s="225"/>
      <c r="P51" s="241"/>
      <c r="Q51" s="241"/>
      <c r="R51" s="241"/>
      <c r="S51" s="241"/>
      <c r="T51" s="242"/>
      <c r="U51" s="241"/>
      <c r="V51" s="241"/>
      <c r="W51" s="241"/>
      <c r="X51" s="241"/>
      <c r="Y51" s="242"/>
      <c r="Z51" s="241"/>
      <c r="AA51" s="241"/>
      <c r="AB51" s="241"/>
      <c r="AC51" s="241"/>
      <c r="AD51" s="242"/>
      <c r="AE51" s="241"/>
      <c r="AF51" s="241"/>
      <c r="AG51" s="241"/>
      <c r="AH51" s="241"/>
      <c r="AI51" s="242"/>
      <c r="AJ51" s="241"/>
      <c r="AK51" s="241"/>
      <c r="AL51" s="241"/>
      <c r="AM51" s="241"/>
      <c r="AN51" s="242"/>
      <c r="AO51" s="241"/>
      <c r="AP51" s="241"/>
      <c r="AQ51" s="241"/>
      <c r="AR51" s="241"/>
      <c r="AS51" s="242"/>
      <c r="AT51" s="241"/>
      <c r="AU51" s="241"/>
      <c r="AV51" s="241"/>
      <c r="AW51" s="241"/>
      <c r="AX51" s="242"/>
      <c r="AY51" s="241"/>
      <c r="AZ51" s="241"/>
      <c r="BA51" s="241"/>
      <c r="BB51" s="241"/>
      <c r="BC51" s="242"/>
    </row>
    <row r="52" spans="2:55" ht="17.25">
      <c r="B52" s="223"/>
      <c r="C52" s="224"/>
      <c r="D52" s="225"/>
      <c r="E52" s="224"/>
      <c r="F52" s="224"/>
      <c r="G52" s="227"/>
      <c r="H52" s="227"/>
      <c r="I52" s="226"/>
      <c r="J52" s="227"/>
      <c r="K52" s="225"/>
      <c r="L52" s="225"/>
      <c r="M52" s="225"/>
      <c r="N52" s="225"/>
      <c r="O52" s="225"/>
      <c r="P52" s="241"/>
      <c r="Q52" s="241"/>
      <c r="R52" s="241"/>
      <c r="S52" s="241"/>
      <c r="T52" s="242"/>
      <c r="U52" s="241"/>
      <c r="V52" s="241"/>
      <c r="W52" s="241"/>
      <c r="X52" s="241"/>
      <c r="Y52" s="242"/>
      <c r="Z52" s="241"/>
      <c r="AA52" s="241"/>
      <c r="AB52" s="241"/>
      <c r="AC52" s="241"/>
      <c r="AD52" s="242"/>
      <c r="AE52" s="241"/>
      <c r="AF52" s="241"/>
      <c r="AG52" s="241"/>
      <c r="AH52" s="241"/>
      <c r="AI52" s="242"/>
      <c r="AJ52" s="241"/>
      <c r="AK52" s="241"/>
      <c r="AL52" s="241"/>
      <c r="AM52" s="241"/>
      <c r="AN52" s="242"/>
      <c r="AO52" s="241"/>
      <c r="AP52" s="241"/>
      <c r="AQ52" s="241"/>
      <c r="AR52" s="241"/>
      <c r="AS52" s="242"/>
      <c r="AT52" s="241"/>
      <c r="AU52" s="241"/>
      <c r="AV52" s="241"/>
      <c r="AW52" s="241"/>
      <c r="AX52" s="242"/>
      <c r="AY52" s="241"/>
      <c r="AZ52" s="241"/>
      <c r="BA52" s="241"/>
      <c r="BB52" s="241"/>
      <c r="BC52" s="242"/>
    </row>
  </sheetData>
  <sheetProtection/>
  <autoFilter ref="A1:BR60"/>
  <mergeCells count="114">
    <mergeCell ref="A2:BC2"/>
    <mergeCell ref="A3:A8"/>
    <mergeCell ref="B3:B8"/>
    <mergeCell ref="I3:I8"/>
    <mergeCell ref="J3:O3"/>
    <mergeCell ref="P3:BC3"/>
    <mergeCell ref="J4:J8"/>
    <mergeCell ref="AT6:AX6"/>
    <mergeCell ref="AJ6:AN6"/>
    <mergeCell ref="AJ4:AS4"/>
    <mergeCell ref="Z4:AI4"/>
    <mergeCell ref="AE6:AI6"/>
    <mergeCell ref="K4:N4"/>
    <mergeCell ref="O4:O8"/>
    <mergeCell ref="P5:BC5"/>
    <mergeCell ref="L6:L8"/>
    <mergeCell ref="AT4:BC4"/>
    <mergeCell ref="Z6:AD6"/>
    <mergeCell ref="P7:S7"/>
    <mergeCell ref="U7:X7"/>
    <mergeCell ref="AO6:AS6"/>
    <mergeCell ref="T7:T8"/>
    <mergeCell ref="A22:B22"/>
    <mergeCell ref="A23:BC23"/>
    <mergeCell ref="A17:BC17"/>
    <mergeCell ref="Y7:Y8"/>
    <mergeCell ref="A15:B15"/>
    <mergeCell ref="A11:BC11"/>
    <mergeCell ref="P38:T38"/>
    <mergeCell ref="AT38:AX38"/>
    <mergeCell ref="K38:O38"/>
    <mergeCell ref="U38:Y38"/>
    <mergeCell ref="A35:B35"/>
    <mergeCell ref="A34:B34"/>
    <mergeCell ref="AO39:AS39"/>
    <mergeCell ref="AT39:AX39"/>
    <mergeCell ref="AY39:BC39"/>
    <mergeCell ref="AJ39:AN39"/>
    <mergeCell ref="AS7:AS8"/>
    <mergeCell ref="N6:N8"/>
    <mergeCell ref="AY6:BC6"/>
    <mergeCell ref="P6:T6"/>
    <mergeCell ref="AY37:BC37"/>
    <mergeCell ref="AY38:BC38"/>
    <mergeCell ref="C44:G44"/>
    <mergeCell ref="K40:O40"/>
    <mergeCell ref="M43:Q43"/>
    <mergeCell ref="M44:Q44"/>
    <mergeCell ref="P39:T39"/>
    <mergeCell ref="U39:Y39"/>
    <mergeCell ref="C48:G48"/>
    <mergeCell ref="H48:L48"/>
    <mergeCell ref="M48:Q48"/>
    <mergeCell ref="Z40:AD40"/>
    <mergeCell ref="C46:G46"/>
    <mergeCell ref="AY40:BC40"/>
    <mergeCell ref="U40:Y40"/>
    <mergeCell ref="AO40:AS40"/>
    <mergeCell ref="AT40:AX40"/>
    <mergeCell ref="C42:G42"/>
    <mergeCell ref="M47:Q47"/>
    <mergeCell ref="AE39:AI39"/>
    <mergeCell ref="K39:O39"/>
    <mergeCell ref="P40:T40"/>
    <mergeCell ref="Z38:AD38"/>
    <mergeCell ref="H42:L42"/>
    <mergeCell ref="M42:Q42"/>
    <mergeCell ref="AE38:AI38"/>
    <mergeCell ref="H44:L44"/>
    <mergeCell ref="Z39:AD39"/>
    <mergeCell ref="AO37:AS37"/>
    <mergeCell ref="AJ7:AM7"/>
    <mergeCell ref="AE40:AI40"/>
    <mergeCell ref="AI7:AI8"/>
    <mergeCell ref="U6:Y6"/>
    <mergeCell ref="H46:L46"/>
    <mergeCell ref="M46:Q46"/>
    <mergeCell ref="M41:Q41"/>
    <mergeCell ref="M45:Q45"/>
    <mergeCell ref="AJ40:AN40"/>
    <mergeCell ref="AE37:AI37"/>
    <mergeCell ref="AJ37:AN37"/>
    <mergeCell ref="L5:N5"/>
    <mergeCell ref="AT37:AX37"/>
    <mergeCell ref="AJ38:AN38"/>
    <mergeCell ref="AO38:AS38"/>
    <mergeCell ref="AO7:AR7"/>
    <mergeCell ref="AN7:AN8"/>
    <mergeCell ref="A18:BC18"/>
    <mergeCell ref="A36:B36"/>
    <mergeCell ref="P4:Y4"/>
    <mergeCell ref="K5:K8"/>
    <mergeCell ref="K37:O37"/>
    <mergeCell ref="P37:T37"/>
    <mergeCell ref="U37:Y37"/>
    <mergeCell ref="Z37:AD37"/>
    <mergeCell ref="A10:BC10"/>
    <mergeCell ref="AX7:AX8"/>
    <mergeCell ref="AE7:AH7"/>
    <mergeCell ref="M6:M8"/>
    <mergeCell ref="C3:H4"/>
    <mergeCell ref="H5:H8"/>
    <mergeCell ref="G5:G8"/>
    <mergeCell ref="E6:E8"/>
    <mergeCell ref="F6:F8"/>
    <mergeCell ref="C5:C8"/>
    <mergeCell ref="D5:D8"/>
    <mergeCell ref="E5:F5"/>
    <mergeCell ref="BC7:BC8"/>
    <mergeCell ref="Z7:AC7"/>
    <mergeCell ref="AT7:AW7"/>
    <mergeCell ref="AD7:AD8"/>
    <mergeCell ref="AY7:BB7"/>
    <mergeCell ref="A16:B16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4"/>
  <sheetViews>
    <sheetView showZeros="0" view="pageBreakPreview" zoomScale="70" zoomScaleNormal="96" zoomScaleSheetLayoutView="70" zoomScalePageLayoutView="69" workbookViewId="0" topLeftCell="A76">
      <selection activeCell="T31" sqref="T31"/>
    </sheetView>
  </sheetViews>
  <sheetFormatPr defaultColWidth="9.125" defaultRowHeight="12.75"/>
  <cols>
    <col min="1" max="1" width="9.375" style="298" customWidth="1"/>
    <col min="2" max="30" width="4.625" style="298" customWidth="1"/>
    <col min="31" max="31" width="4.875" style="298" customWidth="1"/>
    <col min="32" max="40" width="4.625" style="298" customWidth="1"/>
    <col min="41" max="41" width="5.125" style="298" customWidth="1"/>
    <col min="42" max="42" width="5.50390625" style="298" customWidth="1"/>
    <col min="43" max="53" width="4.625" style="298" customWidth="1"/>
    <col min="54" max="16384" width="9.125" style="298" customWidth="1"/>
  </cols>
  <sheetData>
    <row r="1" spans="45:53" ht="12.75">
      <c r="AS1" s="674"/>
      <c r="AT1" s="674"/>
      <c r="AU1" s="674"/>
      <c r="AV1" s="674"/>
      <c r="AW1" s="674"/>
      <c r="AX1" s="674"/>
      <c r="AY1" s="674"/>
      <c r="AZ1" s="674"/>
      <c r="BA1" s="674"/>
    </row>
    <row r="2" spans="1:53" ht="21.75" customHeight="1">
      <c r="A2" s="675" t="s">
        <v>307</v>
      </c>
      <c r="B2" s="675"/>
      <c r="C2" s="675"/>
      <c r="D2" s="675"/>
      <c r="E2" s="675"/>
      <c r="F2" s="675"/>
      <c r="G2" s="675"/>
      <c r="H2" s="675"/>
      <c r="I2" s="675"/>
      <c r="J2" s="675"/>
      <c r="AP2" s="676" t="s">
        <v>155</v>
      </c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</row>
    <row r="3" spans="1:53" ht="21.75" customHeight="1">
      <c r="A3" s="677" t="s">
        <v>323</v>
      </c>
      <c r="B3" s="677"/>
      <c r="C3" s="677"/>
      <c r="D3" s="677"/>
      <c r="E3" s="677"/>
      <c r="F3" s="677"/>
      <c r="G3" s="677"/>
      <c r="H3" s="677"/>
      <c r="I3" s="677"/>
      <c r="J3" s="677"/>
      <c r="AP3" s="678" t="s">
        <v>308</v>
      </c>
      <c r="AQ3" s="678"/>
      <c r="AR3" s="678"/>
      <c r="AS3" s="678"/>
      <c r="AT3" s="678"/>
      <c r="AU3" s="678"/>
      <c r="AV3" s="678"/>
      <c r="AW3" s="678"/>
      <c r="AX3" s="678"/>
      <c r="AY3" s="678"/>
      <c r="AZ3" s="678"/>
      <c r="BA3" s="678"/>
    </row>
    <row r="4" spans="1:53" ht="24.75" customHeight="1">
      <c r="A4" s="680" t="s">
        <v>324</v>
      </c>
      <c r="B4" s="680"/>
      <c r="C4" s="680"/>
      <c r="D4" s="680"/>
      <c r="E4" s="680"/>
      <c r="F4" s="680"/>
      <c r="G4" s="680"/>
      <c r="H4" s="680"/>
      <c r="I4" s="680"/>
      <c r="J4" s="680"/>
      <c r="AP4" s="682" t="s">
        <v>325</v>
      </c>
      <c r="AQ4" s="682"/>
      <c r="AR4" s="682"/>
      <c r="AS4" s="682"/>
      <c r="AT4" s="682"/>
      <c r="AU4" s="682"/>
      <c r="AV4" s="682"/>
      <c r="AW4" s="682"/>
      <c r="AX4" s="682"/>
      <c r="AY4" s="682"/>
      <c r="AZ4" s="682"/>
      <c r="BA4" s="682"/>
    </row>
    <row r="5" spans="1:53" ht="24.75" customHeight="1">
      <c r="A5" s="684" t="s">
        <v>408</v>
      </c>
      <c r="B5" s="684"/>
      <c r="C5" s="684"/>
      <c r="D5" s="684"/>
      <c r="E5" s="684"/>
      <c r="F5" s="684"/>
      <c r="G5" s="684"/>
      <c r="H5" s="679" t="s">
        <v>409</v>
      </c>
      <c r="I5" s="679"/>
      <c r="J5" s="679"/>
      <c r="AB5" s="298" t="s">
        <v>407</v>
      </c>
      <c r="AP5" s="680" t="s">
        <v>410</v>
      </c>
      <c r="AQ5" s="680"/>
      <c r="AR5" s="680"/>
      <c r="AS5" s="680"/>
      <c r="AT5" s="680"/>
      <c r="AU5" s="680"/>
      <c r="AV5" s="680"/>
      <c r="AW5" s="680"/>
      <c r="AX5" s="680"/>
      <c r="AY5" s="680"/>
      <c r="AZ5" s="680"/>
      <c r="BA5" s="680"/>
    </row>
    <row r="6" spans="1:51" ht="23.25" customHeight="1">
      <c r="A6" s="684"/>
      <c r="B6" s="684"/>
      <c r="C6" s="684"/>
      <c r="D6" s="684"/>
      <c r="E6" s="684"/>
      <c r="F6" s="684"/>
      <c r="G6" s="684"/>
      <c r="H6" s="679"/>
      <c r="I6" s="679"/>
      <c r="J6" s="679"/>
      <c r="AP6" s="681" t="s">
        <v>316</v>
      </c>
      <c r="AQ6" s="681"/>
      <c r="AR6" s="681"/>
      <c r="AS6" s="681"/>
      <c r="AT6" s="681"/>
      <c r="AU6" s="681"/>
      <c r="AV6" s="681"/>
      <c r="AW6" s="681"/>
      <c r="AX6" s="681"/>
      <c r="AY6" s="681"/>
    </row>
    <row r="7" spans="1:60" s="347" customFormat="1" ht="30" customHeight="1">
      <c r="A7" s="683" t="s">
        <v>291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345"/>
      <c r="BC7" s="346"/>
      <c r="BD7" s="345"/>
      <c r="BH7" s="345"/>
    </row>
    <row r="8" spans="1:56" s="347" customFormat="1" ht="30" customHeight="1">
      <c r="A8" s="683" t="s">
        <v>290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348"/>
      <c r="BC8" s="348"/>
      <c r="BD8" s="348"/>
    </row>
    <row r="9" spans="1:54" ht="30" customHeight="1">
      <c r="A9" s="685" t="s">
        <v>336</v>
      </c>
      <c r="B9" s="685"/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685"/>
      <c r="AK9" s="685"/>
      <c r="AL9" s="685"/>
      <c r="AM9" s="685"/>
      <c r="AN9" s="685"/>
      <c r="AO9" s="685"/>
      <c r="AP9" s="685"/>
      <c r="AQ9" s="685"/>
      <c r="AR9" s="685"/>
      <c r="AS9" s="685"/>
      <c r="AT9" s="685"/>
      <c r="AU9" s="685"/>
      <c r="AV9" s="685"/>
      <c r="AW9" s="685"/>
      <c r="AX9" s="685"/>
      <c r="AY9" s="685"/>
      <c r="AZ9" s="685"/>
      <c r="BA9" s="685"/>
      <c r="BB9" s="349"/>
    </row>
    <row r="10" spans="1:54" ht="21.75" customHeight="1">
      <c r="A10" s="350"/>
      <c r="B10" s="341"/>
      <c r="C10" s="341"/>
      <c r="D10" s="351"/>
      <c r="E10" s="351"/>
      <c r="F10" s="574" t="s">
        <v>300</v>
      </c>
      <c r="G10" s="574"/>
      <c r="H10" s="574"/>
      <c r="I10" s="574"/>
      <c r="J10" s="574"/>
      <c r="K10" s="351"/>
      <c r="L10" s="351"/>
      <c r="M10" s="351"/>
      <c r="N10" s="587" t="s">
        <v>380</v>
      </c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BB10" s="349"/>
    </row>
    <row r="11" spans="2:54" ht="12.75" customHeight="1"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581" t="s">
        <v>309</v>
      </c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1"/>
      <c r="AJ11" s="581"/>
      <c r="AK11" s="581"/>
      <c r="BB11" s="352"/>
    </row>
    <row r="12" spans="1:52" ht="21.75" customHeight="1">
      <c r="A12" s="350"/>
      <c r="B12" s="341"/>
      <c r="C12" s="341"/>
      <c r="D12" s="351"/>
      <c r="E12" s="351"/>
      <c r="F12" s="574" t="s">
        <v>301</v>
      </c>
      <c r="G12" s="574"/>
      <c r="H12" s="574"/>
      <c r="I12" s="574"/>
      <c r="J12" s="574"/>
      <c r="K12" s="351"/>
      <c r="L12" s="351"/>
      <c r="M12" s="351"/>
      <c r="N12" s="587" t="s">
        <v>387</v>
      </c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M12" s="341"/>
      <c r="AN12" s="592" t="s">
        <v>326</v>
      </c>
      <c r="AO12" s="592"/>
      <c r="AP12" s="592"/>
      <c r="AQ12" s="592"/>
      <c r="AR12" s="592"/>
      <c r="AS12" s="591" t="s">
        <v>406</v>
      </c>
      <c r="AT12" s="591"/>
      <c r="AU12" s="591"/>
      <c r="AV12" s="591"/>
      <c r="AW12" s="591"/>
      <c r="AX12" s="591"/>
      <c r="AY12" s="591"/>
      <c r="AZ12" s="591"/>
    </row>
    <row r="13" spans="2:52" ht="12.75" customHeight="1"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581" t="s">
        <v>292</v>
      </c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P13" s="353"/>
      <c r="AQ13" s="353"/>
      <c r="AR13" s="353"/>
      <c r="AS13" s="595" t="s">
        <v>327</v>
      </c>
      <c r="AT13" s="595"/>
      <c r="AU13" s="595"/>
      <c r="AV13" s="595"/>
      <c r="AW13" s="595"/>
      <c r="AX13" s="595"/>
      <c r="AY13" s="595"/>
      <c r="AZ13" s="595"/>
    </row>
    <row r="14" spans="1:52" ht="21.75" customHeight="1">
      <c r="A14" s="354"/>
      <c r="B14" s="341"/>
      <c r="C14" s="341"/>
      <c r="D14" s="351"/>
      <c r="E14" s="351"/>
      <c r="F14" s="579" t="s">
        <v>404</v>
      </c>
      <c r="G14" s="579"/>
      <c r="H14" s="579"/>
      <c r="I14" s="579"/>
      <c r="J14" s="579"/>
      <c r="K14" s="351"/>
      <c r="L14" s="351"/>
      <c r="M14" s="351"/>
      <c r="N14" s="587"/>
      <c r="O14" s="587"/>
      <c r="P14" s="587"/>
      <c r="Q14" s="587"/>
      <c r="R14" s="587"/>
      <c r="S14" s="587"/>
      <c r="T14" s="587"/>
      <c r="U14" s="587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M14" s="341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</row>
    <row r="15" spans="2:52" ht="12.75" customHeight="1"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581" t="s">
        <v>293</v>
      </c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S15" s="585"/>
      <c r="AT15" s="585"/>
      <c r="AU15" s="585"/>
      <c r="AV15" s="585"/>
      <c r="AW15" s="585"/>
      <c r="AX15" s="585"/>
      <c r="AY15" s="585"/>
      <c r="AZ15" s="585"/>
    </row>
    <row r="16" spans="1:67" ht="21.75" customHeight="1">
      <c r="A16" s="350"/>
      <c r="B16" s="341"/>
      <c r="C16" s="341"/>
      <c r="D16" s="351"/>
      <c r="E16" s="351"/>
      <c r="F16" s="574" t="s">
        <v>302</v>
      </c>
      <c r="G16" s="574"/>
      <c r="H16" s="574"/>
      <c r="I16" s="574"/>
      <c r="J16" s="574"/>
      <c r="K16" s="351"/>
      <c r="L16" s="351"/>
      <c r="M16" s="351"/>
      <c r="N16" s="634" t="s">
        <v>386</v>
      </c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634"/>
      <c r="AB16" s="634"/>
      <c r="AC16" s="634"/>
      <c r="AD16" s="634"/>
      <c r="AE16" s="634"/>
      <c r="AF16" s="634"/>
      <c r="AG16" s="634"/>
      <c r="AH16" s="634"/>
      <c r="AI16" s="634"/>
      <c r="AJ16" s="634"/>
      <c r="AK16" s="634"/>
      <c r="AM16" s="341"/>
      <c r="AN16" s="592" t="s">
        <v>328</v>
      </c>
      <c r="AO16" s="592"/>
      <c r="AP16" s="592"/>
      <c r="AQ16" s="592"/>
      <c r="AR16" s="592"/>
      <c r="AS16" s="584" t="s">
        <v>379</v>
      </c>
      <c r="AT16" s="584"/>
      <c r="AU16" s="584"/>
      <c r="AV16" s="584"/>
      <c r="AW16" s="584"/>
      <c r="AX16" s="584"/>
      <c r="AY16" s="584"/>
      <c r="AZ16" s="584"/>
      <c r="BE16" s="586"/>
      <c r="BF16" s="586"/>
      <c r="BG16" s="586"/>
      <c r="BH16" s="586"/>
      <c r="BI16" s="586"/>
      <c r="BJ16" s="586"/>
      <c r="BK16" s="586"/>
      <c r="BL16" s="586"/>
      <c r="BM16" s="586"/>
      <c r="BN16" s="586"/>
      <c r="BO16" s="586"/>
    </row>
    <row r="17" spans="2:67" ht="12.75" customHeight="1"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581" t="s">
        <v>294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O17" s="356"/>
      <c r="AP17" s="353"/>
      <c r="AQ17" s="353"/>
      <c r="AR17" s="353"/>
      <c r="AS17" s="585" t="s">
        <v>329</v>
      </c>
      <c r="AT17" s="585"/>
      <c r="AU17" s="585"/>
      <c r="AV17" s="585"/>
      <c r="AW17" s="585"/>
      <c r="AX17" s="585"/>
      <c r="AY17" s="585"/>
      <c r="AZ17" s="585"/>
      <c r="BA17" s="585"/>
      <c r="BH17" s="585"/>
      <c r="BI17" s="585"/>
      <c r="BJ17" s="585"/>
      <c r="BK17" s="585"/>
      <c r="BL17" s="585"/>
      <c r="BM17" s="585"/>
      <c r="BN17" s="585"/>
      <c r="BO17" s="585"/>
    </row>
    <row r="18" spans="1:67" ht="21.75" customHeight="1">
      <c r="A18" s="350"/>
      <c r="B18" s="341"/>
      <c r="C18" s="341"/>
      <c r="D18" s="351"/>
      <c r="E18" s="351"/>
      <c r="F18" s="574" t="s">
        <v>303</v>
      </c>
      <c r="G18" s="574"/>
      <c r="H18" s="574"/>
      <c r="I18" s="574"/>
      <c r="J18" s="574"/>
      <c r="K18" s="351"/>
      <c r="L18" s="351"/>
      <c r="M18" s="351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8"/>
      <c r="AK18" s="358"/>
      <c r="AN18" s="592" t="s">
        <v>330</v>
      </c>
      <c r="AO18" s="592"/>
      <c r="AP18" s="592"/>
      <c r="AQ18" s="592"/>
      <c r="AR18" s="592"/>
      <c r="AS18" s="588" t="s">
        <v>401</v>
      </c>
      <c r="AT18" s="588"/>
      <c r="AU18" s="588"/>
      <c r="AV18" s="588"/>
      <c r="AW18" s="588"/>
      <c r="AX18" s="588"/>
      <c r="AY18" s="588"/>
      <c r="AZ18" s="588"/>
      <c r="BE18" s="586"/>
      <c r="BF18" s="586"/>
      <c r="BG18" s="586"/>
      <c r="BH18" s="586"/>
      <c r="BI18" s="586"/>
      <c r="BJ18" s="586"/>
      <c r="BK18" s="586"/>
      <c r="BL18" s="586"/>
      <c r="BM18" s="586"/>
      <c r="BN18" s="586"/>
      <c r="BO18" s="586"/>
    </row>
    <row r="19" spans="2:66" ht="12.75" customHeight="1"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581" t="s">
        <v>295</v>
      </c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581"/>
      <c r="AH19" s="581"/>
      <c r="AI19" s="581"/>
      <c r="AJ19" s="581"/>
      <c r="AK19" s="581"/>
      <c r="AP19" s="359"/>
      <c r="AQ19" s="583" t="s">
        <v>331</v>
      </c>
      <c r="AR19" s="583"/>
      <c r="AS19" s="583"/>
      <c r="AT19" s="583"/>
      <c r="AU19" s="583"/>
      <c r="AV19" s="583"/>
      <c r="AW19" s="583"/>
      <c r="AX19" s="583"/>
      <c r="AY19" s="583"/>
      <c r="AZ19" s="583"/>
      <c r="BA19" s="583"/>
      <c r="BH19" s="585"/>
      <c r="BI19" s="585"/>
      <c r="BJ19" s="585"/>
      <c r="BK19" s="585"/>
      <c r="BL19" s="585"/>
      <c r="BM19" s="585"/>
      <c r="BN19" s="585"/>
    </row>
    <row r="20" spans="1:66" ht="21.75" customHeight="1">
      <c r="A20" s="354"/>
      <c r="B20" s="341"/>
      <c r="C20" s="341"/>
      <c r="D20" s="341"/>
      <c r="E20" s="351"/>
      <c r="F20" s="579" t="s">
        <v>304</v>
      </c>
      <c r="G20" s="579"/>
      <c r="H20" s="579"/>
      <c r="I20" s="579"/>
      <c r="J20" s="579"/>
      <c r="K20" s="351"/>
      <c r="L20" s="351"/>
      <c r="M20" s="351"/>
      <c r="N20" s="587" t="s">
        <v>382</v>
      </c>
      <c r="O20" s="587"/>
      <c r="P20" s="587"/>
      <c r="Q20" s="587"/>
      <c r="R20" s="587"/>
      <c r="S20" s="587"/>
      <c r="T20" s="587"/>
      <c r="U20" s="587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R20" s="359"/>
      <c r="AS20" s="588"/>
      <c r="AT20" s="588"/>
      <c r="AU20" s="588"/>
      <c r="AV20" s="588"/>
      <c r="AW20" s="588"/>
      <c r="AX20" s="588"/>
      <c r="AY20" s="588"/>
      <c r="AZ20" s="588"/>
      <c r="BE20" s="586"/>
      <c r="BF20" s="586"/>
      <c r="BG20" s="586"/>
      <c r="BH20" s="586"/>
      <c r="BI20" s="586"/>
      <c r="BJ20" s="586"/>
      <c r="BK20" s="586"/>
      <c r="BL20" s="586"/>
      <c r="BM20" s="586"/>
      <c r="BN20" s="586"/>
    </row>
    <row r="21" spans="2:66" ht="12.75" customHeight="1"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581" t="s">
        <v>296</v>
      </c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BG21" s="583"/>
      <c r="BH21" s="583"/>
      <c r="BI21" s="583"/>
      <c r="BJ21" s="583"/>
      <c r="BK21" s="583"/>
      <c r="BL21" s="583"/>
      <c r="BM21" s="583"/>
      <c r="BN21" s="583"/>
    </row>
    <row r="22" spans="1:53" ht="39" customHeight="1" thickBot="1">
      <c r="A22" s="580" t="s">
        <v>264</v>
      </c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0"/>
    </row>
    <row r="23" spans="1:53" s="229" customFormat="1" ht="18.75" customHeight="1">
      <c r="A23" s="604" t="s">
        <v>263</v>
      </c>
      <c r="B23" s="601" t="s">
        <v>167</v>
      </c>
      <c r="C23" s="566"/>
      <c r="D23" s="566"/>
      <c r="E23" s="582"/>
      <c r="F23" s="565" t="s">
        <v>168</v>
      </c>
      <c r="G23" s="566"/>
      <c r="H23" s="566"/>
      <c r="I23" s="566"/>
      <c r="J23" s="582"/>
      <c r="K23" s="565" t="s">
        <v>169</v>
      </c>
      <c r="L23" s="566"/>
      <c r="M23" s="566"/>
      <c r="N23" s="582"/>
      <c r="O23" s="565" t="s">
        <v>170</v>
      </c>
      <c r="P23" s="566"/>
      <c r="Q23" s="566"/>
      <c r="R23" s="582"/>
      <c r="S23" s="565" t="s">
        <v>171</v>
      </c>
      <c r="T23" s="566"/>
      <c r="U23" s="566"/>
      <c r="V23" s="566"/>
      <c r="W23" s="582"/>
      <c r="X23" s="565" t="s">
        <v>172</v>
      </c>
      <c r="Y23" s="566"/>
      <c r="Z23" s="566"/>
      <c r="AA23" s="582"/>
      <c r="AB23" s="565" t="s">
        <v>173</v>
      </c>
      <c r="AC23" s="566"/>
      <c r="AD23" s="566"/>
      <c r="AE23" s="582"/>
      <c r="AF23" s="565" t="s">
        <v>174</v>
      </c>
      <c r="AG23" s="566"/>
      <c r="AH23" s="566"/>
      <c r="AI23" s="582"/>
      <c r="AJ23" s="565" t="s">
        <v>175</v>
      </c>
      <c r="AK23" s="566"/>
      <c r="AL23" s="566"/>
      <c r="AM23" s="566"/>
      <c r="AN23" s="582"/>
      <c r="AO23" s="565" t="s">
        <v>176</v>
      </c>
      <c r="AP23" s="566"/>
      <c r="AQ23" s="566"/>
      <c r="AR23" s="582"/>
      <c r="AS23" s="566" t="s">
        <v>177</v>
      </c>
      <c r="AT23" s="566"/>
      <c r="AU23" s="566"/>
      <c r="AV23" s="582"/>
      <c r="AW23" s="559" t="s">
        <v>178</v>
      </c>
      <c r="AX23" s="490"/>
      <c r="AY23" s="490"/>
      <c r="AZ23" s="490"/>
      <c r="BA23" s="491"/>
    </row>
    <row r="24" spans="1:53" s="229" customFormat="1" ht="17.25">
      <c r="A24" s="605"/>
      <c r="B24" s="283">
        <v>1</v>
      </c>
      <c r="C24" s="284">
        <v>2</v>
      </c>
      <c r="D24" s="284">
        <v>3</v>
      </c>
      <c r="E24" s="284">
        <v>4</v>
      </c>
      <c r="F24" s="284">
        <v>5</v>
      </c>
      <c r="G24" s="284">
        <v>6</v>
      </c>
      <c r="H24" s="284">
        <v>7</v>
      </c>
      <c r="I24" s="284">
        <v>8</v>
      </c>
      <c r="J24" s="284">
        <v>9</v>
      </c>
      <c r="K24" s="284">
        <v>10</v>
      </c>
      <c r="L24" s="284">
        <v>11</v>
      </c>
      <c r="M24" s="284">
        <v>12</v>
      </c>
      <c r="N24" s="284">
        <v>13</v>
      </c>
      <c r="O24" s="284">
        <v>14</v>
      </c>
      <c r="P24" s="284">
        <v>15</v>
      </c>
      <c r="Q24" s="284">
        <v>16</v>
      </c>
      <c r="R24" s="284">
        <v>17</v>
      </c>
      <c r="S24" s="284">
        <v>18</v>
      </c>
      <c r="T24" s="284">
        <v>19</v>
      </c>
      <c r="U24" s="284">
        <v>20</v>
      </c>
      <c r="V24" s="284">
        <v>21</v>
      </c>
      <c r="W24" s="284">
        <v>22</v>
      </c>
      <c r="X24" s="284">
        <v>23</v>
      </c>
      <c r="Y24" s="284">
        <v>24</v>
      </c>
      <c r="Z24" s="284">
        <v>25</v>
      </c>
      <c r="AA24" s="284">
        <v>26</v>
      </c>
      <c r="AB24" s="284">
        <v>27</v>
      </c>
      <c r="AC24" s="284">
        <v>28</v>
      </c>
      <c r="AD24" s="284">
        <v>29</v>
      </c>
      <c r="AE24" s="284">
        <v>30</v>
      </c>
      <c r="AF24" s="284">
        <v>31</v>
      </c>
      <c r="AG24" s="284">
        <v>32</v>
      </c>
      <c r="AH24" s="284">
        <v>33</v>
      </c>
      <c r="AI24" s="284">
        <v>34</v>
      </c>
      <c r="AJ24" s="284">
        <v>35</v>
      </c>
      <c r="AK24" s="284">
        <v>36</v>
      </c>
      <c r="AL24" s="284">
        <v>37</v>
      </c>
      <c r="AM24" s="284">
        <v>38</v>
      </c>
      <c r="AN24" s="284">
        <v>39</v>
      </c>
      <c r="AO24" s="284">
        <v>40</v>
      </c>
      <c r="AP24" s="284">
        <v>41</v>
      </c>
      <c r="AQ24" s="284">
        <v>42</v>
      </c>
      <c r="AR24" s="284">
        <v>43</v>
      </c>
      <c r="AS24" s="283">
        <v>44</v>
      </c>
      <c r="AT24" s="284">
        <v>45</v>
      </c>
      <c r="AU24" s="284">
        <v>46</v>
      </c>
      <c r="AV24" s="284">
        <v>47</v>
      </c>
      <c r="AW24" s="284">
        <v>48</v>
      </c>
      <c r="AX24" s="284">
        <v>49</v>
      </c>
      <c r="AY24" s="284">
        <v>50</v>
      </c>
      <c r="AZ24" s="284">
        <v>51</v>
      </c>
      <c r="BA24" s="285">
        <v>52</v>
      </c>
    </row>
    <row r="25" spans="1:53" s="229" customFormat="1" ht="18">
      <c r="A25" s="605"/>
      <c r="B25" s="286">
        <v>1</v>
      </c>
      <c r="C25" s="287">
        <v>8</v>
      </c>
      <c r="D25" s="287">
        <v>15</v>
      </c>
      <c r="E25" s="287">
        <v>22</v>
      </c>
      <c r="F25" s="287">
        <v>29</v>
      </c>
      <c r="G25" s="287">
        <v>6</v>
      </c>
      <c r="H25" s="287">
        <v>13</v>
      </c>
      <c r="I25" s="287">
        <v>20</v>
      </c>
      <c r="J25" s="287">
        <v>27</v>
      </c>
      <c r="K25" s="287">
        <v>3</v>
      </c>
      <c r="L25" s="287">
        <v>10</v>
      </c>
      <c r="M25" s="287">
        <v>17</v>
      </c>
      <c r="N25" s="287">
        <v>24</v>
      </c>
      <c r="O25" s="287">
        <v>1</v>
      </c>
      <c r="P25" s="287">
        <v>8</v>
      </c>
      <c r="Q25" s="287">
        <v>15</v>
      </c>
      <c r="R25" s="287">
        <v>22</v>
      </c>
      <c r="S25" s="287">
        <v>29</v>
      </c>
      <c r="T25" s="287">
        <v>5</v>
      </c>
      <c r="U25" s="287">
        <v>12</v>
      </c>
      <c r="V25" s="287">
        <v>19</v>
      </c>
      <c r="W25" s="287">
        <v>26</v>
      </c>
      <c r="X25" s="287">
        <v>2</v>
      </c>
      <c r="Y25" s="287">
        <v>9</v>
      </c>
      <c r="Z25" s="287">
        <v>16</v>
      </c>
      <c r="AA25" s="287">
        <v>23</v>
      </c>
      <c r="AB25" s="287">
        <v>2</v>
      </c>
      <c r="AC25" s="287">
        <v>9</v>
      </c>
      <c r="AD25" s="288">
        <v>16</v>
      </c>
      <c r="AE25" s="287">
        <v>23</v>
      </c>
      <c r="AF25" s="287">
        <v>30</v>
      </c>
      <c r="AG25" s="287">
        <v>6</v>
      </c>
      <c r="AH25" s="287">
        <v>13</v>
      </c>
      <c r="AI25" s="287">
        <v>20</v>
      </c>
      <c r="AJ25" s="287">
        <v>27</v>
      </c>
      <c r="AK25" s="287">
        <v>4</v>
      </c>
      <c r="AL25" s="287">
        <v>11</v>
      </c>
      <c r="AM25" s="287">
        <v>18</v>
      </c>
      <c r="AN25" s="287">
        <v>25</v>
      </c>
      <c r="AO25" s="287">
        <v>1</v>
      </c>
      <c r="AP25" s="287">
        <v>8</v>
      </c>
      <c r="AQ25" s="287">
        <v>15</v>
      </c>
      <c r="AR25" s="287">
        <v>22</v>
      </c>
      <c r="AS25" s="286">
        <v>29</v>
      </c>
      <c r="AT25" s="287">
        <v>6</v>
      </c>
      <c r="AU25" s="287">
        <v>13</v>
      </c>
      <c r="AV25" s="287">
        <v>20</v>
      </c>
      <c r="AW25" s="287">
        <v>27</v>
      </c>
      <c r="AX25" s="287">
        <v>3</v>
      </c>
      <c r="AY25" s="287">
        <v>10</v>
      </c>
      <c r="AZ25" s="287">
        <v>17</v>
      </c>
      <c r="BA25" s="289">
        <v>24</v>
      </c>
    </row>
    <row r="26" spans="1:53" s="229" customFormat="1" ht="18" thickBot="1">
      <c r="A26" s="606"/>
      <c r="B26" s="286">
        <v>7</v>
      </c>
      <c r="C26" s="287">
        <v>14</v>
      </c>
      <c r="D26" s="287">
        <v>21</v>
      </c>
      <c r="E26" s="287">
        <v>28</v>
      </c>
      <c r="F26" s="287">
        <v>5</v>
      </c>
      <c r="G26" s="287">
        <v>12</v>
      </c>
      <c r="H26" s="287">
        <v>19</v>
      </c>
      <c r="I26" s="287">
        <v>26</v>
      </c>
      <c r="J26" s="287">
        <v>2</v>
      </c>
      <c r="K26" s="287">
        <v>9</v>
      </c>
      <c r="L26" s="287">
        <v>16</v>
      </c>
      <c r="M26" s="287">
        <v>23</v>
      </c>
      <c r="N26" s="287">
        <v>30</v>
      </c>
      <c r="O26" s="287">
        <v>7</v>
      </c>
      <c r="P26" s="287">
        <v>14</v>
      </c>
      <c r="Q26" s="287">
        <v>21</v>
      </c>
      <c r="R26" s="287">
        <v>28</v>
      </c>
      <c r="S26" s="287">
        <v>4</v>
      </c>
      <c r="T26" s="287">
        <v>11</v>
      </c>
      <c r="U26" s="290">
        <v>18</v>
      </c>
      <c r="V26" s="290">
        <v>25</v>
      </c>
      <c r="W26" s="290">
        <v>1</v>
      </c>
      <c r="X26" s="290">
        <v>8</v>
      </c>
      <c r="Y26" s="287">
        <v>15</v>
      </c>
      <c r="Z26" s="287">
        <v>22</v>
      </c>
      <c r="AA26" s="287">
        <v>1</v>
      </c>
      <c r="AB26" s="287">
        <v>8</v>
      </c>
      <c r="AC26" s="287">
        <v>15</v>
      </c>
      <c r="AD26" s="287">
        <v>22</v>
      </c>
      <c r="AE26" s="287">
        <v>29</v>
      </c>
      <c r="AF26" s="287">
        <v>5</v>
      </c>
      <c r="AG26" s="287">
        <v>12</v>
      </c>
      <c r="AH26" s="287">
        <v>19</v>
      </c>
      <c r="AI26" s="287">
        <v>26</v>
      </c>
      <c r="AJ26" s="287">
        <v>3</v>
      </c>
      <c r="AK26" s="287">
        <v>10</v>
      </c>
      <c r="AL26" s="287">
        <v>17</v>
      </c>
      <c r="AM26" s="287">
        <v>24</v>
      </c>
      <c r="AN26" s="287">
        <v>31</v>
      </c>
      <c r="AO26" s="290">
        <v>7</v>
      </c>
      <c r="AP26" s="290">
        <v>14</v>
      </c>
      <c r="AQ26" s="290">
        <v>21</v>
      </c>
      <c r="AR26" s="290">
        <v>28</v>
      </c>
      <c r="AS26" s="286">
        <v>5</v>
      </c>
      <c r="AT26" s="287">
        <v>12</v>
      </c>
      <c r="AU26" s="287">
        <v>19</v>
      </c>
      <c r="AV26" s="287">
        <v>26</v>
      </c>
      <c r="AW26" s="287">
        <v>2</v>
      </c>
      <c r="AX26" s="287">
        <v>9</v>
      </c>
      <c r="AY26" s="287">
        <v>16</v>
      </c>
      <c r="AZ26" s="287">
        <v>23</v>
      </c>
      <c r="BA26" s="289">
        <v>30</v>
      </c>
    </row>
    <row r="27" spans="1:53" s="229" customFormat="1" ht="15.75" thickBot="1">
      <c r="A27" s="360"/>
      <c r="B27" s="291">
        <v>1</v>
      </c>
      <c r="C27" s="292">
        <v>2</v>
      </c>
      <c r="D27" s="292">
        <v>3</v>
      </c>
      <c r="E27" s="292">
        <v>4</v>
      </c>
      <c r="F27" s="292">
        <v>5</v>
      </c>
      <c r="G27" s="292">
        <v>6</v>
      </c>
      <c r="H27" s="292">
        <v>7</v>
      </c>
      <c r="I27" s="292">
        <v>8</v>
      </c>
      <c r="J27" s="292">
        <v>9</v>
      </c>
      <c r="K27" s="292">
        <v>10</v>
      </c>
      <c r="L27" s="292">
        <v>11</v>
      </c>
      <c r="M27" s="292">
        <v>12</v>
      </c>
      <c r="N27" s="292">
        <v>13</v>
      </c>
      <c r="O27" s="292">
        <v>14</v>
      </c>
      <c r="P27" s="292">
        <v>15</v>
      </c>
      <c r="Q27" s="292">
        <v>16</v>
      </c>
      <c r="R27" s="292"/>
      <c r="S27" s="292"/>
      <c r="T27" s="292"/>
      <c r="U27" s="292"/>
      <c r="V27" s="292"/>
      <c r="X27" s="292">
        <v>1</v>
      </c>
      <c r="Y27" s="292">
        <v>2</v>
      </c>
      <c r="Z27" s="292">
        <v>3</v>
      </c>
      <c r="AA27" s="292">
        <v>4</v>
      </c>
      <c r="AB27" s="292">
        <v>5</v>
      </c>
      <c r="AC27" s="292">
        <v>6</v>
      </c>
      <c r="AD27" s="292">
        <v>7</v>
      </c>
      <c r="AE27" s="292">
        <v>8</v>
      </c>
      <c r="AF27" s="292">
        <v>9</v>
      </c>
      <c r="AG27" s="292">
        <v>10</v>
      </c>
      <c r="AH27" s="292">
        <v>11</v>
      </c>
      <c r="AI27" s="292">
        <v>12</v>
      </c>
      <c r="AJ27" s="292">
        <v>13</v>
      </c>
      <c r="AK27" s="292">
        <v>14</v>
      </c>
      <c r="AL27" s="292">
        <v>15</v>
      </c>
      <c r="AM27" s="292">
        <v>16</v>
      </c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3"/>
    </row>
    <row r="28" spans="1:53" s="229" customFormat="1" ht="18" thickBot="1">
      <c r="A28" s="280" t="s">
        <v>198</v>
      </c>
      <c r="B28" s="294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335" t="s">
        <v>399</v>
      </c>
      <c r="S28" s="269" t="s">
        <v>217</v>
      </c>
      <c r="T28" s="270" t="s">
        <v>217</v>
      </c>
      <c r="U28" s="271" t="s">
        <v>217</v>
      </c>
      <c r="V28" s="272" t="s">
        <v>217</v>
      </c>
      <c r="W28" s="271" t="s">
        <v>217</v>
      </c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335" t="s">
        <v>399</v>
      </c>
      <c r="AO28" s="335" t="s">
        <v>298</v>
      </c>
      <c r="AP28" s="270" t="s">
        <v>217</v>
      </c>
      <c r="AQ28" s="271" t="s">
        <v>217</v>
      </c>
      <c r="AR28" s="272" t="s">
        <v>217</v>
      </c>
      <c r="AS28" s="272" t="s">
        <v>217</v>
      </c>
      <c r="AT28" s="272" t="s">
        <v>217</v>
      </c>
      <c r="AU28" s="272" t="s">
        <v>217</v>
      </c>
      <c r="AV28" s="272" t="s">
        <v>217</v>
      </c>
      <c r="AW28" s="272" t="s">
        <v>217</v>
      </c>
      <c r="AX28" s="272" t="s">
        <v>217</v>
      </c>
      <c r="AY28" s="272" t="s">
        <v>217</v>
      </c>
      <c r="AZ28" s="272" t="s">
        <v>217</v>
      </c>
      <c r="BA28" s="272" t="s">
        <v>217</v>
      </c>
    </row>
    <row r="29" spans="1:53" s="229" customFormat="1" ht="18.75" thickBot="1" thickTop="1">
      <c r="A29" s="281" t="s">
        <v>200</v>
      </c>
      <c r="B29" s="29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336" t="s">
        <v>399</v>
      </c>
      <c r="S29" s="336" t="s">
        <v>298</v>
      </c>
      <c r="T29" s="337" t="s">
        <v>298</v>
      </c>
      <c r="U29" s="274" t="s">
        <v>217</v>
      </c>
      <c r="V29" s="275" t="s">
        <v>217</v>
      </c>
      <c r="W29" s="274" t="s">
        <v>217</v>
      </c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336" t="s">
        <v>399</v>
      </c>
      <c r="AO29" s="337" t="s">
        <v>298</v>
      </c>
      <c r="AP29" s="337" t="s">
        <v>298</v>
      </c>
      <c r="AQ29" s="338" t="s">
        <v>298</v>
      </c>
      <c r="AR29" s="275" t="s">
        <v>217</v>
      </c>
      <c r="AS29" s="275" t="s">
        <v>217</v>
      </c>
      <c r="AT29" s="275" t="s">
        <v>217</v>
      </c>
      <c r="AU29" s="275" t="s">
        <v>217</v>
      </c>
      <c r="AV29" s="275" t="s">
        <v>217</v>
      </c>
      <c r="AW29" s="275" t="s">
        <v>217</v>
      </c>
      <c r="AX29" s="275" t="s">
        <v>217</v>
      </c>
      <c r="AY29" s="275" t="s">
        <v>217</v>
      </c>
      <c r="AZ29" s="275" t="s">
        <v>217</v>
      </c>
      <c r="BA29" s="275" t="s">
        <v>217</v>
      </c>
    </row>
    <row r="30" spans="1:53" s="229" customFormat="1" ht="18.75" thickBot="1" thickTop="1">
      <c r="A30" s="281" t="s">
        <v>201</v>
      </c>
      <c r="B30" s="29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336" t="s">
        <v>399</v>
      </c>
      <c r="S30" s="336" t="s">
        <v>298</v>
      </c>
      <c r="T30" s="273" t="s">
        <v>400</v>
      </c>
      <c r="U30" s="274" t="s">
        <v>400</v>
      </c>
      <c r="V30" s="275" t="s">
        <v>217</v>
      </c>
      <c r="W30" s="274" t="s">
        <v>217</v>
      </c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336" t="s">
        <v>399</v>
      </c>
      <c r="AO30" s="273" t="s">
        <v>217</v>
      </c>
      <c r="AP30" s="273" t="s">
        <v>217</v>
      </c>
      <c r="AQ30" s="274" t="s">
        <v>217</v>
      </c>
      <c r="AR30" s="275" t="s">
        <v>217</v>
      </c>
      <c r="AS30" s="275" t="s">
        <v>217</v>
      </c>
      <c r="AT30" s="275" t="s">
        <v>217</v>
      </c>
      <c r="AU30" s="275" t="s">
        <v>217</v>
      </c>
      <c r="AV30" s="275" t="s">
        <v>217</v>
      </c>
      <c r="AW30" s="275" t="s">
        <v>217</v>
      </c>
      <c r="AX30" s="275" t="s">
        <v>217</v>
      </c>
      <c r="AY30" s="275" t="s">
        <v>217</v>
      </c>
      <c r="AZ30" s="275" t="s">
        <v>217</v>
      </c>
      <c r="BA30" s="275" t="s">
        <v>217</v>
      </c>
    </row>
    <row r="31" spans="1:53" s="229" customFormat="1" ht="18.75" thickBot="1" thickTop="1">
      <c r="A31" s="282" t="s">
        <v>202</v>
      </c>
      <c r="B31" s="361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276"/>
      <c r="S31" s="277"/>
      <c r="T31" s="278"/>
      <c r="U31" s="279"/>
      <c r="V31" s="278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276"/>
      <c r="AJ31" s="277"/>
      <c r="AK31" s="278"/>
      <c r="AL31" s="276"/>
      <c r="AM31" s="277"/>
      <c r="AN31" s="277"/>
      <c r="AO31" s="278"/>
      <c r="AP31" s="276"/>
      <c r="AQ31" s="278"/>
      <c r="AR31" s="363"/>
      <c r="AS31" s="364"/>
      <c r="AT31" s="364"/>
      <c r="AU31" s="364"/>
      <c r="AV31" s="364"/>
      <c r="AW31" s="364"/>
      <c r="AX31" s="364"/>
      <c r="AY31" s="364"/>
      <c r="AZ31" s="364"/>
      <c r="BA31" s="365"/>
    </row>
    <row r="32" spans="1:53" ht="9.75" customHeight="1">
      <c r="A32" s="366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</row>
    <row r="33" spans="1:53" s="229" customFormat="1" ht="19.5" customHeight="1">
      <c r="A33" s="607" t="s">
        <v>405</v>
      </c>
      <c r="B33" s="607"/>
      <c r="C33" s="607"/>
      <c r="D33" s="607"/>
      <c r="E33" s="608"/>
      <c r="F33" s="287"/>
      <c r="G33" s="368" t="s">
        <v>297</v>
      </c>
      <c r="H33" s="597" t="s">
        <v>305</v>
      </c>
      <c r="I33" s="597"/>
      <c r="J33" s="597"/>
      <c r="K33" s="597"/>
      <c r="L33" s="597"/>
      <c r="M33" s="597"/>
      <c r="N33" s="369"/>
      <c r="O33" s="287" t="s">
        <v>399</v>
      </c>
      <c r="P33" s="206" t="s">
        <v>297</v>
      </c>
      <c r="Q33" s="596" t="s">
        <v>402</v>
      </c>
      <c r="R33" s="596"/>
      <c r="S33" s="596"/>
      <c r="T33" s="596"/>
      <c r="U33" s="596"/>
      <c r="V33" s="199"/>
      <c r="W33" s="371" t="s">
        <v>310</v>
      </c>
      <c r="X33" s="206" t="s">
        <v>297</v>
      </c>
      <c r="Y33" s="597" t="s">
        <v>311</v>
      </c>
      <c r="Z33" s="597"/>
      <c r="AA33" s="597"/>
      <c r="AB33" s="597"/>
      <c r="AC33" s="597"/>
      <c r="AD33" s="597"/>
      <c r="AM33" s="215"/>
      <c r="AN33" s="317"/>
      <c r="AO33" s="372"/>
      <c r="AP33" s="372"/>
      <c r="AQ33" s="215"/>
      <c r="AY33" s="215"/>
      <c r="AZ33" s="215"/>
      <c r="BA33" s="317"/>
    </row>
    <row r="34" spans="1:53" s="369" customFormat="1" ht="9.75" customHeight="1">
      <c r="A34" s="208"/>
      <c r="B34" s="208"/>
      <c r="C34" s="208"/>
      <c r="D34" s="208"/>
      <c r="E34" s="208"/>
      <c r="F34" s="206"/>
      <c r="G34" s="368"/>
      <c r="H34" s="199"/>
      <c r="I34" s="199"/>
      <c r="J34" s="199"/>
      <c r="K34" s="199"/>
      <c r="L34" s="199"/>
      <c r="M34" s="199"/>
      <c r="N34" s="206"/>
      <c r="O34" s="340"/>
      <c r="P34" s="206"/>
      <c r="Q34" s="370"/>
      <c r="R34" s="370"/>
      <c r="S34" s="370"/>
      <c r="T34" s="370"/>
      <c r="U34" s="370"/>
      <c r="V34" s="199"/>
      <c r="W34" s="340"/>
      <c r="X34" s="206"/>
      <c r="Y34" s="199"/>
      <c r="Z34" s="199"/>
      <c r="AA34" s="199"/>
      <c r="AB34" s="199"/>
      <c r="AC34" s="199"/>
      <c r="AD34" s="199"/>
      <c r="AF34" s="229"/>
      <c r="AG34" s="229"/>
      <c r="AH34" s="229"/>
      <c r="AI34" s="229"/>
      <c r="AJ34" s="229"/>
      <c r="AK34" s="229"/>
      <c r="AL34" s="229"/>
      <c r="AM34" s="215"/>
      <c r="AN34" s="317"/>
      <c r="AO34" s="372"/>
      <c r="AP34" s="372"/>
      <c r="AQ34" s="215"/>
      <c r="AY34" s="215"/>
      <c r="AZ34" s="215"/>
      <c r="BA34" s="215"/>
    </row>
    <row r="35" spans="1:76" s="229" customFormat="1" ht="19.5" customHeight="1">
      <c r="A35" s="373"/>
      <c r="B35" s="374"/>
      <c r="C35" s="374"/>
      <c r="D35" s="374"/>
      <c r="E35" s="214"/>
      <c r="F35" s="287" t="s">
        <v>298</v>
      </c>
      <c r="G35" s="206" t="s">
        <v>297</v>
      </c>
      <c r="H35" s="597" t="s">
        <v>299</v>
      </c>
      <c r="I35" s="597"/>
      <c r="J35" s="597"/>
      <c r="K35" s="597"/>
      <c r="L35" s="597"/>
      <c r="M35" s="597"/>
      <c r="N35" s="369"/>
      <c r="O35" s="287" t="s">
        <v>217</v>
      </c>
      <c r="P35" s="206" t="s">
        <v>297</v>
      </c>
      <c r="Q35" s="596" t="s">
        <v>185</v>
      </c>
      <c r="R35" s="596"/>
      <c r="S35" s="596"/>
      <c r="T35" s="596"/>
      <c r="U35" s="596"/>
      <c r="V35" s="199"/>
      <c r="W35" s="287" t="s">
        <v>312</v>
      </c>
      <c r="X35" s="206" t="s">
        <v>297</v>
      </c>
      <c r="Y35" s="597" t="s">
        <v>313</v>
      </c>
      <c r="Z35" s="597"/>
      <c r="AA35" s="597"/>
      <c r="AB35" s="597"/>
      <c r="AC35" s="597"/>
      <c r="AD35" s="597"/>
      <c r="AM35" s="215"/>
      <c r="AN35" s="317"/>
      <c r="AO35" s="372"/>
      <c r="AP35" s="372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317"/>
      <c r="BU35" s="593">
        <v>6</v>
      </c>
      <c r="BV35" s="594"/>
      <c r="BW35" s="589">
        <v>1</v>
      </c>
      <c r="BX35" s="590"/>
    </row>
    <row r="36" spans="1:53" ht="24.75" customHeight="1" thickBot="1">
      <c r="A36" s="602" t="s">
        <v>332</v>
      </c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Q36" s="603" t="s">
        <v>333</v>
      </c>
      <c r="R36" s="603"/>
      <c r="S36" s="603"/>
      <c r="T36" s="603"/>
      <c r="U36" s="603"/>
      <c r="V36" s="603"/>
      <c r="W36" s="603"/>
      <c r="X36" s="603"/>
      <c r="Y36" s="603"/>
      <c r="Z36" s="603"/>
      <c r="AA36" s="603"/>
      <c r="AB36" s="603"/>
      <c r="AD36" s="580" t="s">
        <v>315</v>
      </c>
      <c r="AE36" s="580"/>
      <c r="AF36" s="580"/>
      <c r="AG36" s="580"/>
      <c r="AH36" s="580"/>
      <c r="AI36" s="580"/>
      <c r="AJ36" s="580"/>
      <c r="AK36" s="580"/>
      <c r="AL36" s="580"/>
      <c r="AM36" s="580"/>
      <c r="AN36" s="580"/>
      <c r="AO36" s="580"/>
      <c r="AP36" s="580"/>
      <c r="AQ36" s="580"/>
      <c r="AR36" s="580"/>
      <c r="AS36" s="580"/>
      <c r="AT36" s="580"/>
      <c r="AU36" s="580"/>
      <c r="AV36" s="580"/>
      <c r="AW36" s="580"/>
      <c r="AX36" s="580"/>
      <c r="AY36" s="580"/>
      <c r="AZ36" s="580"/>
      <c r="BA36" s="580"/>
    </row>
    <row r="37" spans="1:54" s="376" customFormat="1" ht="109.5" customHeight="1" thickBot="1">
      <c r="A37" s="299" t="s">
        <v>263</v>
      </c>
      <c r="B37" s="615" t="s">
        <v>280</v>
      </c>
      <c r="C37" s="612"/>
      <c r="D37" s="610" t="s">
        <v>403</v>
      </c>
      <c r="E37" s="611"/>
      <c r="F37" s="610" t="s">
        <v>282</v>
      </c>
      <c r="G37" s="611"/>
      <c r="H37" s="610" t="s">
        <v>260</v>
      </c>
      <c r="I37" s="611"/>
      <c r="J37" s="610" t="s">
        <v>313</v>
      </c>
      <c r="K37" s="611"/>
      <c r="L37" s="612" t="s">
        <v>185</v>
      </c>
      <c r="M37" s="613"/>
      <c r="N37" s="620" t="s">
        <v>281</v>
      </c>
      <c r="O37" s="621"/>
      <c r="P37" s="375"/>
      <c r="Q37" s="522" t="s">
        <v>267</v>
      </c>
      <c r="R37" s="523"/>
      <c r="S37" s="523"/>
      <c r="T37" s="523"/>
      <c r="U37" s="523"/>
      <c r="V37" s="523"/>
      <c r="W37" s="523"/>
      <c r="X37" s="523"/>
      <c r="Y37" s="524"/>
      <c r="Z37" s="342" t="s">
        <v>32</v>
      </c>
      <c r="AA37" s="343" t="s">
        <v>266</v>
      </c>
      <c r="AB37" s="344" t="s">
        <v>314</v>
      </c>
      <c r="AD37" s="522" t="s">
        <v>334</v>
      </c>
      <c r="AE37" s="523"/>
      <c r="AF37" s="523"/>
      <c r="AG37" s="523"/>
      <c r="AH37" s="523"/>
      <c r="AI37" s="523"/>
      <c r="AJ37" s="523"/>
      <c r="AK37" s="523"/>
      <c r="AL37" s="523"/>
      <c r="AM37" s="614"/>
      <c r="AN37" s="609" t="s">
        <v>335</v>
      </c>
      <c r="AO37" s="523"/>
      <c r="AP37" s="523"/>
      <c r="AQ37" s="523"/>
      <c r="AR37" s="523"/>
      <c r="AS37" s="523"/>
      <c r="AT37" s="523"/>
      <c r="AU37" s="523"/>
      <c r="AV37" s="523"/>
      <c r="AW37" s="523"/>
      <c r="AX37" s="523"/>
      <c r="AY37" s="524"/>
      <c r="AZ37" s="342" t="s">
        <v>32</v>
      </c>
      <c r="BA37" s="344" t="s">
        <v>266</v>
      </c>
      <c r="BB37" s="298"/>
    </row>
    <row r="38" spans="1:54" s="376" customFormat="1" ht="34.5" customHeight="1">
      <c r="A38" s="300" t="s">
        <v>198</v>
      </c>
      <c r="B38" s="599">
        <v>32</v>
      </c>
      <c r="C38" s="509"/>
      <c r="D38" s="565">
        <v>2</v>
      </c>
      <c r="E38" s="582"/>
      <c r="F38" s="565">
        <v>1</v>
      </c>
      <c r="G38" s="582"/>
      <c r="H38" s="565"/>
      <c r="I38" s="582"/>
      <c r="J38" s="565"/>
      <c r="K38" s="582"/>
      <c r="L38" s="509">
        <v>17</v>
      </c>
      <c r="M38" s="622"/>
      <c r="N38" s="618">
        <f>SUM(B38:M38)</f>
        <v>52</v>
      </c>
      <c r="O38" s="619"/>
      <c r="P38" s="377"/>
      <c r="Q38" s="631"/>
      <c r="R38" s="632"/>
      <c r="S38" s="632"/>
      <c r="T38" s="632"/>
      <c r="U38" s="632"/>
      <c r="V38" s="632"/>
      <c r="W38" s="632"/>
      <c r="X38" s="632"/>
      <c r="Y38" s="633"/>
      <c r="Z38" s="378"/>
      <c r="AA38" s="379"/>
      <c r="AB38" s="380"/>
      <c r="AD38" s="625"/>
      <c r="AE38" s="626"/>
      <c r="AF38" s="626"/>
      <c r="AG38" s="626"/>
      <c r="AH38" s="626"/>
      <c r="AI38" s="626"/>
      <c r="AJ38" s="626"/>
      <c r="AK38" s="626"/>
      <c r="AL38" s="626"/>
      <c r="AM38" s="627"/>
      <c r="AN38" s="645"/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7"/>
      <c r="AZ38" s="670"/>
      <c r="BA38" s="669"/>
      <c r="BB38" s="298"/>
    </row>
    <row r="39" spans="1:54" s="376" customFormat="1" ht="34.5" customHeight="1">
      <c r="A39" s="301" t="s">
        <v>200</v>
      </c>
      <c r="B39" s="600">
        <v>32</v>
      </c>
      <c r="C39" s="515"/>
      <c r="D39" s="546">
        <v>2</v>
      </c>
      <c r="E39" s="598"/>
      <c r="F39" s="546">
        <v>5</v>
      </c>
      <c r="G39" s="598"/>
      <c r="H39" s="546"/>
      <c r="I39" s="598"/>
      <c r="J39" s="546"/>
      <c r="K39" s="598"/>
      <c r="L39" s="515">
        <v>13</v>
      </c>
      <c r="M39" s="635"/>
      <c r="N39" s="618">
        <f>SUM(B39:M39)</f>
        <v>52</v>
      </c>
      <c r="O39" s="619"/>
      <c r="P39" s="377"/>
      <c r="Q39" s="671"/>
      <c r="R39" s="672"/>
      <c r="S39" s="672"/>
      <c r="T39" s="672"/>
      <c r="U39" s="672"/>
      <c r="V39" s="672"/>
      <c r="W39" s="672"/>
      <c r="X39" s="672"/>
      <c r="Y39" s="673"/>
      <c r="Z39" s="381"/>
      <c r="AA39" s="382"/>
      <c r="AB39" s="383"/>
      <c r="AD39" s="628"/>
      <c r="AE39" s="629"/>
      <c r="AF39" s="629"/>
      <c r="AG39" s="629"/>
      <c r="AH39" s="629"/>
      <c r="AI39" s="629"/>
      <c r="AJ39" s="629"/>
      <c r="AK39" s="629"/>
      <c r="AL39" s="629"/>
      <c r="AM39" s="630"/>
      <c r="AN39" s="648"/>
      <c r="AO39" s="649"/>
      <c r="AP39" s="649"/>
      <c r="AQ39" s="649"/>
      <c r="AR39" s="649"/>
      <c r="AS39" s="649"/>
      <c r="AT39" s="649"/>
      <c r="AU39" s="649"/>
      <c r="AV39" s="649"/>
      <c r="AW39" s="649"/>
      <c r="AX39" s="649"/>
      <c r="AY39" s="650"/>
      <c r="AZ39" s="599"/>
      <c r="BA39" s="622"/>
      <c r="BB39" s="298"/>
    </row>
    <row r="40" spans="1:54" s="376" customFormat="1" ht="34.5" customHeight="1" thickBot="1">
      <c r="A40" s="301" t="s">
        <v>339</v>
      </c>
      <c r="B40" s="600">
        <v>32</v>
      </c>
      <c r="C40" s="515"/>
      <c r="D40" s="546">
        <v>2</v>
      </c>
      <c r="E40" s="598"/>
      <c r="F40" s="546">
        <v>1</v>
      </c>
      <c r="G40" s="598"/>
      <c r="H40" s="546"/>
      <c r="I40" s="598"/>
      <c r="J40" s="546"/>
      <c r="K40" s="598"/>
      <c r="L40" s="515">
        <v>17</v>
      </c>
      <c r="M40" s="635"/>
      <c r="N40" s="618">
        <f>SUM(B40:M40)</f>
        <v>52</v>
      </c>
      <c r="O40" s="619"/>
      <c r="P40" s="377"/>
      <c r="Q40" s="660"/>
      <c r="R40" s="661"/>
      <c r="S40" s="661"/>
      <c r="T40" s="661"/>
      <c r="U40" s="661"/>
      <c r="V40" s="661"/>
      <c r="W40" s="661"/>
      <c r="X40" s="661"/>
      <c r="Y40" s="662"/>
      <c r="Z40" s="384"/>
      <c r="AA40" s="385"/>
      <c r="AB40" s="386"/>
      <c r="AD40" s="651"/>
      <c r="AE40" s="652"/>
      <c r="AF40" s="652"/>
      <c r="AG40" s="652"/>
      <c r="AH40" s="652"/>
      <c r="AI40" s="652"/>
      <c r="AJ40" s="652"/>
      <c r="AK40" s="652"/>
      <c r="AL40" s="652"/>
      <c r="AM40" s="653"/>
      <c r="AN40" s="636"/>
      <c r="AO40" s="637"/>
      <c r="AP40" s="637"/>
      <c r="AQ40" s="637"/>
      <c r="AR40" s="637"/>
      <c r="AS40" s="637"/>
      <c r="AT40" s="637"/>
      <c r="AU40" s="637"/>
      <c r="AV40" s="637"/>
      <c r="AW40" s="637"/>
      <c r="AX40" s="637"/>
      <c r="AY40" s="638"/>
      <c r="AZ40" s="666"/>
      <c r="BA40" s="663"/>
      <c r="BB40" s="298"/>
    </row>
    <row r="41" spans="1:54" s="376" customFormat="1" ht="34.5" customHeight="1" thickBot="1">
      <c r="A41" s="302" t="s">
        <v>202</v>
      </c>
      <c r="B41" s="577"/>
      <c r="C41" s="578"/>
      <c r="D41" s="575"/>
      <c r="E41" s="576"/>
      <c r="F41" s="575"/>
      <c r="G41" s="576"/>
      <c r="H41" s="575"/>
      <c r="I41" s="576"/>
      <c r="J41" s="575"/>
      <c r="K41" s="576"/>
      <c r="L41" s="578"/>
      <c r="M41" s="624"/>
      <c r="N41" s="618"/>
      <c r="O41" s="619"/>
      <c r="P41" s="377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87"/>
      <c r="AD41" s="654"/>
      <c r="AE41" s="655"/>
      <c r="AF41" s="655"/>
      <c r="AG41" s="655"/>
      <c r="AH41" s="655"/>
      <c r="AI41" s="655"/>
      <c r="AJ41" s="655"/>
      <c r="AK41" s="655"/>
      <c r="AL41" s="655"/>
      <c r="AM41" s="656"/>
      <c r="AN41" s="639"/>
      <c r="AO41" s="640"/>
      <c r="AP41" s="640"/>
      <c r="AQ41" s="640"/>
      <c r="AR41" s="640"/>
      <c r="AS41" s="640"/>
      <c r="AT41" s="640"/>
      <c r="AU41" s="640"/>
      <c r="AV41" s="640"/>
      <c r="AW41" s="640"/>
      <c r="AX41" s="640"/>
      <c r="AY41" s="641"/>
      <c r="AZ41" s="667"/>
      <c r="BA41" s="664"/>
      <c r="BB41" s="298"/>
    </row>
    <row r="42" spans="1:54" s="376" customFormat="1" ht="34.5" customHeight="1" thickBot="1">
      <c r="A42" s="303" t="s">
        <v>265</v>
      </c>
      <c r="B42" s="616">
        <f>SUM(B38:C41)</f>
        <v>96</v>
      </c>
      <c r="C42" s="617"/>
      <c r="D42" s="609">
        <f>SUM(D38:E41)</f>
        <v>6</v>
      </c>
      <c r="E42" s="614"/>
      <c r="F42" s="609"/>
      <c r="G42" s="614"/>
      <c r="H42" s="609">
        <f>SUM(H38:I41)</f>
        <v>0</v>
      </c>
      <c r="I42" s="614"/>
      <c r="J42" s="609"/>
      <c r="K42" s="614"/>
      <c r="L42" s="617">
        <f>SUM(L38:M41)</f>
        <v>47</v>
      </c>
      <c r="M42" s="623"/>
      <c r="N42" s="616">
        <f>SUM(N38:O41)</f>
        <v>156</v>
      </c>
      <c r="O42" s="623"/>
      <c r="P42" s="377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388"/>
      <c r="AD42" s="657"/>
      <c r="AE42" s="658"/>
      <c r="AF42" s="658"/>
      <c r="AG42" s="658"/>
      <c r="AH42" s="658"/>
      <c r="AI42" s="658"/>
      <c r="AJ42" s="658"/>
      <c r="AK42" s="658"/>
      <c r="AL42" s="658"/>
      <c r="AM42" s="659"/>
      <c r="AN42" s="642"/>
      <c r="AO42" s="643"/>
      <c r="AP42" s="643"/>
      <c r="AQ42" s="643"/>
      <c r="AR42" s="643"/>
      <c r="AS42" s="643"/>
      <c r="AT42" s="643"/>
      <c r="AU42" s="643"/>
      <c r="AV42" s="643"/>
      <c r="AW42" s="643"/>
      <c r="AX42" s="643"/>
      <c r="AY42" s="644"/>
      <c r="AZ42" s="668"/>
      <c r="BA42" s="665"/>
      <c r="BB42" s="298"/>
    </row>
    <row r="44" spans="18:20" ht="15.75" customHeight="1">
      <c r="R44" s="389"/>
      <c r="S44" s="389"/>
      <c r="T44" s="389"/>
    </row>
  </sheetData>
  <sheetProtection/>
  <mergeCells count="130">
    <mergeCell ref="F10:J10"/>
    <mergeCell ref="N10:AK10"/>
    <mergeCell ref="A7:BA7"/>
    <mergeCell ref="A5:G6"/>
    <mergeCell ref="F12:J12"/>
    <mergeCell ref="A8:BA8"/>
    <mergeCell ref="AN12:AR12"/>
    <mergeCell ref="N11:AK11"/>
    <mergeCell ref="A9:BA9"/>
    <mergeCell ref="AS1:BA1"/>
    <mergeCell ref="A2:J2"/>
    <mergeCell ref="AP2:BA2"/>
    <mergeCell ref="A3:J3"/>
    <mergeCell ref="AP3:BA3"/>
    <mergeCell ref="H5:J6"/>
    <mergeCell ref="AP5:BA5"/>
    <mergeCell ref="AP6:AY6"/>
    <mergeCell ref="A4:J4"/>
    <mergeCell ref="AP4:BA4"/>
    <mergeCell ref="N13:AK13"/>
    <mergeCell ref="N12:AK12"/>
    <mergeCell ref="BA40:BA42"/>
    <mergeCell ref="AZ40:AZ42"/>
    <mergeCell ref="BA38:BA39"/>
    <mergeCell ref="F14:J14"/>
    <mergeCell ref="N15:AK15"/>
    <mergeCell ref="AZ38:AZ39"/>
    <mergeCell ref="Q39:Y39"/>
    <mergeCell ref="N40:O40"/>
    <mergeCell ref="AN40:AY42"/>
    <mergeCell ref="AN38:AY39"/>
    <mergeCell ref="AD40:AM42"/>
    <mergeCell ref="Q40:Y40"/>
    <mergeCell ref="N41:O41"/>
    <mergeCell ref="N42:O42"/>
    <mergeCell ref="L42:M42"/>
    <mergeCell ref="L41:M41"/>
    <mergeCell ref="AD38:AM39"/>
    <mergeCell ref="Q38:Y38"/>
    <mergeCell ref="F16:J16"/>
    <mergeCell ref="N16:AK16"/>
    <mergeCell ref="F42:G42"/>
    <mergeCell ref="L39:M39"/>
    <mergeCell ref="H37:I37"/>
    <mergeCell ref="L40:M40"/>
    <mergeCell ref="D42:E42"/>
    <mergeCell ref="J39:K39"/>
    <mergeCell ref="J38:K38"/>
    <mergeCell ref="H39:I39"/>
    <mergeCell ref="F39:G39"/>
    <mergeCell ref="J41:K41"/>
    <mergeCell ref="F38:G38"/>
    <mergeCell ref="J40:K40"/>
    <mergeCell ref="H40:I40"/>
    <mergeCell ref="B37:C37"/>
    <mergeCell ref="D37:E37"/>
    <mergeCell ref="B42:C42"/>
    <mergeCell ref="J42:K42"/>
    <mergeCell ref="H42:I42"/>
    <mergeCell ref="N38:O38"/>
    <mergeCell ref="N37:O37"/>
    <mergeCell ref="N39:O39"/>
    <mergeCell ref="H38:I38"/>
    <mergeCell ref="L38:M38"/>
    <mergeCell ref="AN37:AY37"/>
    <mergeCell ref="F37:G37"/>
    <mergeCell ref="L37:M37"/>
    <mergeCell ref="J37:K37"/>
    <mergeCell ref="AD37:AM37"/>
    <mergeCell ref="Q37:Y37"/>
    <mergeCell ref="AD36:BA36"/>
    <mergeCell ref="K23:N23"/>
    <mergeCell ref="F23:J23"/>
    <mergeCell ref="B23:E23"/>
    <mergeCell ref="H35:M35"/>
    <mergeCell ref="Y33:AD33"/>
    <mergeCell ref="A36:O36"/>
    <mergeCell ref="Q36:AB36"/>
    <mergeCell ref="A23:A26"/>
    <mergeCell ref="A33:E33"/>
    <mergeCell ref="H33:M33"/>
    <mergeCell ref="Y35:AD35"/>
    <mergeCell ref="F40:G40"/>
    <mergeCell ref="B38:C38"/>
    <mergeCell ref="D38:E38"/>
    <mergeCell ref="B40:C40"/>
    <mergeCell ref="D40:E40"/>
    <mergeCell ref="Q35:U35"/>
    <mergeCell ref="B39:C39"/>
    <mergeCell ref="D39:E39"/>
    <mergeCell ref="AS13:AZ13"/>
    <mergeCell ref="AN16:AR16"/>
    <mergeCell ref="S23:W23"/>
    <mergeCell ref="X23:AA23"/>
    <mergeCell ref="AS23:AV23"/>
    <mergeCell ref="Q33:U33"/>
    <mergeCell ref="AS15:AZ15"/>
    <mergeCell ref="AS17:BA17"/>
    <mergeCell ref="AB23:AE23"/>
    <mergeCell ref="N14:AK14"/>
    <mergeCell ref="AO23:AR23"/>
    <mergeCell ref="H41:I41"/>
    <mergeCell ref="F41:G41"/>
    <mergeCell ref="BW35:BX35"/>
    <mergeCell ref="AS12:AZ12"/>
    <mergeCell ref="AS18:AZ18"/>
    <mergeCell ref="AQ19:BA19"/>
    <mergeCell ref="BE20:BN20"/>
    <mergeCell ref="AN18:AR18"/>
    <mergeCell ref="BU35:BV35"/>
    <mergeCell ref="BG21:BN21"/>
    <mergeCell ref="AS16:AZ16"/>
    <mergeCell ref="BH17:BO17"/>
    <mergeCell ref="BH19:BN19"/>
    <mergeCell ref="BE18:BO18"/>
    <mergeCell ref="N20:AK20"/>
    <mergeCell ref="N17:AK17"/>
    <mergeCell ref="AS20:AZ20"/>
    <mergeCell ref="N19:AK19"/>
    <mergeCell ref="BE16:BO16"/>
    <mergeCell ref="F18:J18"/>
    <mergeCell ref="D41:E41"/>
    <mergeCell ref="B41:C41"/>
    <mergeCell ref="F20:J20"/>
    <mergeCell ref="A22:BA22"/>
    <mergeCell ref="N21:AK21"/>
    <mergeCell ref="AW23:BA23"/>
    <mergeCell ref="AJ23:AN23"/>
    <mergeCell ref="AF23:AI23"/>
    <mergeCell ref="O23:R23"/>
  </mergeCells>
  <printOptions horizontalCentered="1"/>
  <pageMargins left="0.3937007874015748" right="0.1968503937007874" top="0.3937007874015748" bottom="0.3937007874015748" header="0.31496062992125984" footer="0.31496062992125984"/>
  <pageSetup fitToHeight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689" t="s">
        <v>233</v>
      </c>
      <c r="D2" s="690"/>
      <c r="E2" s="690"/>
      <c r="F2" s="690"/>
      <c r="G2" s="691"/>
      <c r="H2" s="689" t="s">
        <v>0</v>
      </c>
      <c r="I2" s="690"/>
      <c r="J2" s="690"/>
      <c r="K2" s="690"/>
      <c r="L2" s="690"/>
      <c r="M2" s="690"/>
      <c r="N2" s="691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92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93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93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686" t="s">
        <v>249</v>
      </c>
      <c r="P5" s="687"/>
      <c r="Q5" s="687"/>
      <c r="R5" s="687"/>
      <c r="S5" s="687"/>
      <c r="T5" s="687"/>
      <c r="U5" s="687"/>
      <c r="V5" s="687"/>
      <c r="W5" s="687"/>
      <c r="X5" s="687"/>
      <c r="Y5" s="687"/>
      <c r="Z5" s="688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94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2016-10-06T08:48:28Z</cp:lastPrinted>
  <dcterms:created xsi:type="dcterms:W3CDTF">1999-02-26T10:19:35Z</dcterms:created>
  <dcterms:modified xsi:type="dcterms:W3CDTF">2017-09-12T06:24:15Z</dcterms:modified>
  <cp:category/>
  <cp:version/>
  <cp:contentType/>
  <cp:contentStatus/>
</cp:coreProperties>
</file>